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84" activeTab="1"/>
  </bookViews>
  <sheets>
    <sheet name="9 штр" sheetId="24" r:id="rId1"/>
    <sheet name="8 ГПХ" sheetId="25" r:id="rId2"/>
    <sheet name="7 ЗПТ" sheetId="5" r:id="rId3"/>
    <sheet name="6.4" sheetId="22" r:id="rId4"/>
    <sheet name="6.3" sheetId="21" r:id="rId5"/>
    <sheet name="6.2" sheetId="6" r:id="rId6"/>
    <sheet name="6.1" sheetId="20" r:id="rId7"/>
    <sheet name="5.3" sheetId="13" r:id="rId8"/>
    <sheet name="5.2" sheetId="29" r:id="rId9"/>
    <sheet name="5.1" sheetId="3" r:id="rId10"/>
    <sheet name="4" sheetId="10" r:id="rId11"/>
    <sheet name="3.5 " sheetId="33" r:id="rId12"/>
    <sheet name="3.4" sheetId="31" r:id="rId13"/>
    <sheet name="3.3" sheetId="27" r:id="rId14"/>
    <sheet name="3.2" sheetId="28" r:id="rId15"/>
    <sheet name="3.1" sheetId="1" r:id="rId16"/>
    <sheet name="2.13" sheetId="34" r:id="rId17"/>
    <sheet name="2.12" sheetId="32" r:id="rId18"/>
    <sheet name="2.11" sheetId="30" r:id="rId19"/>
    <sheet name="2.10" sheetId="19" r:id="rId20"/>
    <sheet name="2.9" sheetId="18" r:id="rId21"/>
    <sheet name="2.8" sheetId="12" r:id="rId22"/>
    <sheet name="2.7" sheetId="17" r:id="rId23"/>
    <sheet name="2.6 " sheetId="16" r:id="rId24"/>
    <sheet name="2.5 дисп и ПМО" sheetId="15" r:id="rId25"/>
    <sheet name="2.4" sheetId="11" r:id="rId26"/>
    <sheet name="2.3" sheetId="14" r:id="rId27"/>
    <sheet name="2.2" sheetId="9" r:id="rId28"/>
    <sheet name="2.1" sheetId="7" r:id="rId29"/>
    <sheet name="1" sheetId="4" r:id="rId30"/>
  </sheets>
  <definedNames>
    <definedName name="_xlnm._FilterDatabase" localSheetId="29" hidden="1">'1'!$C$1:$C$142</definedName>
    <definedName name="_xlnm._FilterDatabase" localSheetId="19" hidden="1">'2.10'!$A$4:$F$707</definedName>
    <definedName name="_xlnm._FilterDatabase" localSheetId="18" hidden="1">'2.11'!$A$6:$E$121</definedName>
    <definedName name="_xlnm._FilterDatabase" localSheetId="27" hidden="1">'2.2'!$A$1:$A$66</definedName>
    <definedName name="_xlnm._FilterDatabase" localSheetId="22" hidden="1">'2.7'!$A$1:$A$98</definedName>
    <definedName name="_xlnm._FilterDatabase" localSheetId="21" hidden="1">'2.8'!$A$264:$AJ$483</definedName>
    <definedName name="_xlnm._FilterDatabase" localSheetId="12" hidden="1">'3.4'!$A$4:$I$420</definedName>
    <definedName name="_xlnm._FilterDatabase" localSheetId="9" hidden="1">'5.1'!$A$8:$F$164</definedName>
    <definedName name="_xlnm._FilterDatabase" localSheetId="5" hidden="1">'6.2'!$A$1:$A$44</definedName>
    <definedName name="_xlnm._FilterDatabase" localSheetId="1" hidden="1">'8 ГПХ'!$A$1:$A$826</definedName>
    <definedName name="Z_A751BF42_68F4_4BC0_A7EA_44F046D619A6_.wvu.Cols" localSheetId="0" hidden="1">'9 штр'!$E:$F</definedName>
    <definedName name="Z_A751BF42_68F4_4BC0_A7EA_44F046D619A6_.wvu.PrintArea" localSheetId="0" hidden="1">'9 штр'!#REF!</definedName>
    <definedName name="Z_A751BF42_68F4_4BC0_A7EA_44F046D619A6_.wvu.PrintTitles" localSheetId="25" hidden="1">'2.4'!$3:$4</definedName>
    <definedName name="Z_A751BF42_68F4_4BC0_A7EA_44F046D619A6_.wvu.Rows" localSheetId="3" hidden="1">'6.4'!$13:$13</definedName>
    <definedName name="_xlnm.Print_Titles" localSheetId="29">'1'!$3:$4</definedName>
    <definedName name="_xlnm.Print_Titles" localSheetId="25">'2.4'!$3:$4</definedName>
    <definedName name="_xlnm.Print_Titles" localSheetId="22">'2.7'!$4:$4</definedName>
    <definedName name="_xlnm.Print_Titles" localSheetId="11">'3.5 '!#REF!</definedName>
    <definedName name="_xlnm.Print_Titles" localSheetId="0">'9 штр'!#REF!</definedName>
    <definedName name="_xlnm.Print_Area" localSheetId="28">'2.1'!$A$1:$C$62</definedName>
    <definedName name="_xlnm.Print_Area" localSheetId="18">'2.11'!$A$1:$E$209</definedName>
    <definedName name="_xlnm.Print_Area" localSheetId="16">'2.13'!$A$1:$F$73</definedName>
    <definedName name="_xlnm.Print_Area" localSheetId="27">'2.2'!$A$1:$I$67</definedName>
    <definedName name="_xlnm.Print_Area" localSheetId="26">'2.3'!$A$1:$D$84</definedName>
    <definedName name="_xlnm.Print_Area" localSheetId="24">'2.5 дисп и ПМО'!$A$1:$F$124</definedName>
    <definedName name="_xlnm.Print_Area" localSheetId="23">'2.6 '!$A$1:$C$21</definedName>
    <definedName name="_xlnm.Print_Area" localSheetId="22">'2.7'!$A$1:$M$96</definedName>
    <definedName name="_xlnm.Print_Area" localSheetId="21">'2.8'!$A$1:$L$806</definedName>
    <definedName name="_xlnm.Print_Area" localSheetId="20">'2.9'!$A$1:$F$15</definedName>
    <definedName name="_xlnm.Print_Area" localSheetId="15">'3.1'!$A$1:$F$385</definedName>
    <definedName name="_xlnm.Print_Area" localSheetId="14">'3.2'!$A$1:$G$30</definedName>
    <definedName name="_xlnm.Print_Area" localSheetId="13">'3.3'!$A$1:$D$72</definedName>
    <definedName name="_xlnm.Print_Area" localSheetId="12">'3.4'!$A$1:$I$421</definedName>
    <definedName name="_xlnm.Print_Area" localSheetId="8">'5.2'!$A$1:$H$32</definedName>
    <definedName name="_xlnm.Print_Area" localSheetId="7">'5.3'!$A$1:$D$18</definedName>
    <definedName name="_xlnm.Print_Area" localSheetId="6">'6.1'!$A$1:$C$13</definedName>
    <definedName name="_xlnm.Print_Area" localSheetId="5">'6.2'!$A$1:$H$46</definedName>
    <definedName name="_xlnm.Print_Area" localSheetId="2">'7 ЗПТ'!$A$1:$F$21</definedName>
    <definedName name="_xlnm.Print_Area" localSheetId="0">'9 штр'!$A$1:$D$103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9" l="1"/>
  <c r="G65" i="9"/>
  <c r="H65" i="9"/>
  <c r="D5" i="21" l="1"/>
  <c r="D6" i="21"/>
  <c r="D7" i="21"/>
  <c r="D8" i="21"/>
  <c r="D4" i="21"/>
  <c r="G12" i="29" l="1"/>
  <c r="G13" i="29"/>
  <c r="G16" i="29"/>
  <c r="G17" i="29"/>
  <c r="G20" i="29"/>
  <c r="G21" i="29"/>
  <c r="G23" i="29"/>
  <c r="G24" i="29"/>
  <c r="G25" i="29"/>
  <c r="G27" i="29"/>
  <c r="G28" i="29"/>
  <c r="G29" i="29"/>
  <c r="G32" i="29"/>
  <c r="G8" i="29"/>
  <c r="G30" i="29"/>
  <c r="G31" i="29"/>
  <c r="G26" i="29"/>
  <c r="G22" i="29"/>
  <c r="G19" i="29"/>
  <c r="G18" i="29"/>
  <c r="G15" i="29"/>
  <c r="G14" i="29"/>
  <c r="G11" i="29"/>
  <c r="G10" i="29"/>
  <c r="G9" i="29"/>
  <c r="D6" i="3" l="1"/>
  <c r="F79" i="3" s="1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9" i="28"/>
  <c r="G10" i="28"/>
  <c r="G11" i="28"/>
  <c r="G8" i="28"/>
  <c r="D6" i="1"/>
  <c r="E88" i="1" l="1"/>
  <c r="E84" i="1"/>
  <c r="E86" i="1"/>
  <c r="E362" i="1"/>
  <c r="E364" i="1"/>
  <c r="E366" i="1"/>
  <c r="E368" i="1"/>
  <c r="E370" i="1"/>
  <c r="E372" i="1"/>
  <c r="E374" i="1"/>
  <c r="E376" i="1"/>
  <c r="E378" i="1"/>
  <c r="E380" i="1"/>
  <c r="E382" i="1"/>
  <c r="E363" i="1"/>
  <c r="E365" i="1"/>
  <c r="E367" i="1"/>
  <c r="E369" i="1"/>
  <c r="E371" i="1"/>
  <c r="E373" i="1"/>
  <c r="E375" i="1"/>
  <c r="E377" i="1"/>
  <c r="E379" i="1"/>
  <c r="E381" i="1"/>
  <c r="E383" i="1"/>
  <c r="E361" i="1"/>
  <c r="E87" i="1"/>
  <c r="E94" i="1"/>
  <c r="E92" i="1"/>
  <c r="E90" i="1"/>
  <c r="E80" i="1"/>
  <c r="E83" i="1"/>
  <c r="E89" i="1"/>
  <c r="E85" i="1"/>
  <c r="E91" i="1"/>
  <c r="E93" i="1"/>
  <c r="E81" i="1"/>
  <c r="E82" i="1"/>
  <c r="E79" i="1"/>
  <c r="E112" i="1"/>
  <c r="E323" i="1"/>
  <c r="E196" i="1"/>
  <c r="E195" i="1"/>
  <c r="E331" i="1"/>
  <c r="E287" i="1"/>
  <c r="E245" i="1"/>
  <c r="E194" i="1"/>
  <c r="E150" i="1"/>
  <c r="E107" i="1"/>
  <c r="E352" i="1"/>
  <c r="E309" i="1"/>
  <c r="E266" i="1"/>
  <c r="E223" i="1"/>
  <c r="E171" i="1"/>
  <c r="E128" i="1"/>
  <c r="E360" i="1"/>
  <c r="E342" i="1"/>
  <c r="E319" i="1"/>
  <c r="E298" i="1"/>
  <c r="E277" i="1"/>
  <c r="E255" i="1"/>
  <c r="E234" i="1"/>
  <c r="E213" i="1"/>
  <c r="E183" i="1"/>
  <c r="E160" i="1"/>
  <c r="E139" i="1"/>
  <c r="E118" i="1"/>
  <c r="E96" i="1"/>
  <c r="E356" i="1"/>
  <c r="E347" i="1"/>
  <c r="E336" i="1"/>
  <c r="E326" i="1"/>
  <c r="E314" i="1"/>
  <c r="E293" i="1"/>
  <c r="E282" i="1"/>
  <c r="E271" i="1"/>
  <c r="E261" i="1"/>
  <c r="E250" i="1"/>
  <c r="E239" i="1"/>
  <c r="E229" i="1"/>
  <c r="E218" i="1"/>
  <c r="E201" i="1"/>
  <c r="E189" i="1"/>
  <c r="E178" i="1"/>
  <c r="E166" i="1"/>
  <c r="E155" i="1"/>
  <c r="E144" i="1"/>
  <c r="E134" i="1"/>
  <c r="E123" i="1"/>
  <c r="E102" i="1"/>
  <c r="E384" i="1"/>
  <c r="E353" i="1"/>
  <c r="E343" i="1"/>
  <c r="E332" i="1"/>
  <c r="E321" i="1"/>
  <c r="E310" i="1"/>
  <c r="E299" i="1"/>
  <c r="E289" i="1"/>
  <c r="E278" i="1"/>
  <c r="E267" i="1"/>
  <c r="E257" i="1"/>
  <c r="E246" i="1"/>
  <c r="E235" i="1"/>
  <c r="E225" i="1"/>
  <c r="E214" i="1"/>
  <c r="E197" i="1"/>
  <c r="E185" i="1"/>
  <c r="E175" i="1"/>
  <c r="E164" i="1"/>
  <c r="E154" i="1"/>
  <c r="E143" i="1"/>
  <c r="E132" i="1"/>
  <c r="E122" i="1"/>
  <c r="E111" i="1"/>
  <c r="E100" i="1"/>
  <c r="E357" i="1"/>
  <c r="E348" i="1"/>
  <c r="E338" i="1"/>
  <c r="E327" i="1"/>
  <c r="E315" i="1"/>
  <c r="E305" i="1"/>
  <c r="E294" i="1"/>
  <c r="E283" i="1"/>
  <c r="E273" i="1"/>
  <c r="E262" i="1"/>
  <c r="E251" i="1"/>
  <c r="E241" i="1"/>
  <c r="E230" i="1"/>
  <c r="E219" i="1"/>
  <c r="E203" i="1"/>
  <c r="E190" i="1"/>
  <c r="E179" i="1"/>
  <c r="E170" i="1"/>
  <c r="E159" i="1"/>
  <c r="E148" i="1"/>
  <c r="E138" i="1"/>
  <c r="E127" i="1"/>
  <c r="E116" i="1"/>
  <c r="E106" i="1"/>
  <c r="E95" i="1"/>
  <c r="E303" i="1"/>
  <c r="E212" i="1"/>
  <c r="E207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6" i="1"/>
  <c r="E180" i="1"/>
  <c r="E184" i="1"/>
  <c r="E188" i="1"/>
  <c r="E192" i="1"/>
  <c r="E198" i="1"/>
  <c r="E202" i="1"/>
  <c r="E206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5" i="1"/>
  <c r="E329" i="1"/>
  <c r="E333" i="1"/>
  <c r="E337" i="1"/>
  <c r="E341" i="1"/>
  <c r="E345" i="1"/>
  <c r="E349" i="1"/>
  <c r="E359" i="1"/>
  <c r="E355" i="1"/>
  <c r="E351" i="1"/>
  <c r="E346" i="1"/>
  <c r="E340" i="1"/>
  <c r="E335" i="1"/>
  <c r="E330" i="1"/>
  <c r="E324" i="1"/>
  <c r="E318" i="1"/>
  <c r="E313" i="1"/>
  <c r="E307" i="1"/>
  <c r="E302" i="1"/>
  <c r="E297" i="1"/>
  <c r="E291" i="1"/>
  <c r="E286" i="1"/>
  <c r="E281" i="1"/>
  <c r="E275" i="1"/>
  <c r="E270" i="1"/>
  <c r="E265" i="1"/>
  <c r="E259" i="1"/>
  <c r="E254" i="1"/>
  <c r="E249" i="1"/>
  <c r="E243" i="1"/>
  <c r="E238" i="1"/>
  <c r="E233" i="1"/>
  <c r="E227" i="1"/>
  <c r="E222" i="1"/>
  <c r="E217" i="1"/>
  <c r="E205" i="1"/>
  <c r="E200" i="1"/>
  <c r="E193" i="1"/>
  <c r="E187" i="1"/>
  <c r="E182" i="1"/>
  <c r="E177" i="1"/>
  <c r="E174" i="1"/>
  <c r="E168" i="1"/>
  <c r="E163" i="1"/>
  <c r="E158" i="1"/>
  <c r="E152" i="1"/>
  <c r="E147" i="1"/>
  <c r="E142" i="1"/>
  <c r="E136" i="1"/>
  <c r="E131" i="1"/>
  <c r="E126" i="1"/>
  <c r="E120" i="1"/>
  <c r="E115" i="1"/>
  <c r="E110" i="1"/>
  <c r="E104" i="1"/>
  <c r="E99" i="1"/>
  <c r="E76" i="1"/>
  <c r="E71" i="1"/>
  <c r="E66" i="1"/>
  <c r="E60" i="1"/>
  <c r="E55" i="1"/>
  <c r="E50" i="1"/>
  <c r="E44" i="1"/>
  <c r="E39" i="1"/>
  <c r="E34" i="1"/>
  <c r="E28" i="1"/>
  <c r="E23" i="1"/>
  <c r="E18" i="1"/>
  <c r="E12" i="1"/>
  <c r="E209" i="1"/>
  <c r="E9" i="1"/>
  <c r="E358" i="1"/>
  <c r="E354" i="1"/>
  <c r="E350" i="1"/>
  <c r="E344" i="1"/>
  <c r="E339" i="1"/>
  <c r="E334" i="1"/>
  <c r="E328" i="1"/>
  <c r="E322" i="1"/>
  <c r="E317" i="1"/>
  <c r="E311" i="1"/>
  <c r="E306" i="1"/>
  <c r="E301" i="1"/>
  <c r="E295" i="1"/>
  <c r="E290" i="1"/>
  <c r="E285" i="1"/>
  <c r="E279" i="1"/>
  <c r="E274" i="1"/>
  <c r="E269" i="1"/>
  <c r="E263" i="1"/>
  <c r="E258" i="1"/>
  <c r="E253" i="1"/>
  <c r="E247" i="1"/>
  <c r="E242" i="1"/>
  <c r="E237" i="1"/>
  <c r="E231" i="1"/>
  <c r="E226" i="1"/>
  <c r="E221" i="1"/>
  <c r="E215" i="1"/>
  <c r="E204" i="1"/>
  <c r="E199" i="1"/>
  <c r="E191" i="1"/>
  <c r="E186" i="1"/>
  <c r="E181" i="1"/>
  <c r="E172" i="1"/>
  <c r="E167" i="1"/>
  <c r="E162" i="1"/>
  <c r="E156" i="1"/>
  <c r="E151" i="1"/>
  <c r="E146" i="1"/>
  <c r="E140" i="1"/>
  <c r="E135" i="1"/>
  <c r="E130" i="1"/>
  <c r="E124" i="1"/>
  <c r="E119" i="1"/>
  <c r="E114" i="1"/>
  <c r="E108" i="1"/>
  <c r="E103" i="1"/>
  <c r="E98" i="1"/>
  <c r="E75" i="1"/>
  <c r="E70" i="1"/>
  <c r="E64" i="1"/>
  <c r="E59" i="1"/>
  <c r="E54" i="1"/>
  <c r="E48" i="1"/>
  <c r="E43" i="1"/>
  <c r="E38" i="1"/>
  <c r="E32" i="1"/>
  <c r="E27" i="1"/>
  <c r="E22" i="1"/>
  <c r="E16" i="1"/>
  <c r="E11" i="1"/>
  <c r="E208" i="1"/>
  <c r="E74" i="1"/>
  <c r="E68" i="1"/>
  <c r="E63" i="1"/>
  <c r="E58" i="1"/>
  <c r="E52" i="1"/>
  <c r="E47" i="1"/>
  <c r="E42" i="1"/>
  <c r="E36" i="1"/>
  <c r="E31" i="1"/>
  <c r="E26" i="1"/>
  <c r="E20" i="1"/>
  <c r="E15" i="1"/>
  <c r="E10" i="1"/>
  <c r="E211" i="1"/>
  <c r="E78" i="1"/>
  <c r="E72" i="1"/>
  <c r="E67" i="1"/>
  <c r="E62" i="1"/>
  <c r="E56" i="1"/>
  <c r="E51" i="1"/>
  <c r="E46" i="1"/>
  <c r="E40" i="1"/>
  <c r="E35" i="1"/>
  <c r="E30" i="1"/>
  <c r="E24" i="1"/>
  <c r="E19" i="1"/>
  <c r="E14" i="1"/>
  <c r="E210" i="1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F63" i="3"/>
  <c r="F67" i="3"/>
  <c r="F71" i="3"/>
  <c r="F75" i="3"/>
  <c r="F83" i="3"/>
  <c r="F87" i="3"/>
  <c r="F91" i="3"/>
  <c r="F95" i="3"/>
  <c r="F99" i="3"/>
  <c r="F103" i="3"/>
  <c r="F107" i="3"/>
  <c r="F111" i="3"/>
  <c r="F115" i="3"/>
  <c r="F119" i="3"/>
  <c r="F123" i="3"/>
  <c r="F127" i="3"/>
  <c r="F131" i="3"/>
  <c r="F135" i="3"/>
  <c r="F139" i="3"/>
  <c r="F143" i="3"/>
  <c r="F147" i="3"/>
  <c r="F151" i="3"/>
  <c r="F155" i="3"/>
  <c r="F159" i="3"/>
  <c r="F13" i="3"/>
  <c r="F17" i="3"/>
  <c r="F21" i="3"/>
  <c r="F25" i="3"/>
  <c r="F29" i="3"/>
  <c r="F33" i="3"/>
  <c r="F37" i="3"/>
  <c r="F41" i="3"/>
  <c r="F45" i="3"/>
  <c r="F49" i="3"/>
  <c r="F53" i="3"/>
  <c r="F57" i="3"/>
  <c r="F61" i="3"/>
  <c r="F64" i="3"/>
  <c r="F68" i="3"/>
  <c r="F72" i="3"/>
  <c r="F76" i="3"/>
  <c r="F80" i="3"/>
  <c r="F84" i="3"/>
  <c r="F88" i="3"/>
  <c r="F92" i="3"/>
  <c r="F96" i="3"/>
  <c r="F100" i="3"/>
  <c r="F104" i="3"/>
  <c r="F108" i="3"/>
  <c r="F112" i="3"/>
  <c r="F116" i="3"/>
  <c r="F120" i="3"/>
  <c r="F124" i="3"/>
  <c r="F128" i="3"/>
  <c r="F132" i="3"/>
  <c r="F136" i="3"/>
  <c r="F140" i="3"/>
  <c r="F144" i="3"/>
  <c r="F148" i="3"/>
  <c r="F152" i="3"/>
  <c r="F156" i="3"/>
  <c r="F160" i="3"/>
  <c r="F9" i="3"/>
  <c r="F26" i="3"/>
  <c r="F10" i="3"/>
  <c r="F14" i="3"/>
  <c r="F18" i="3"/>
  <c r="F22" i="3"/>
  <c r="F30" i="3"/>
  <c r="F34" i="3"/>
  <c r="F11" i="3"/>
  <c r="F15" i="3"/>
  <c r="F19" i="3"/>
  <c r="F23" i="3"/>
  <c r="F27" i="3"/>
  <c r="F31" i="3"/>
  <c r="F35" i="3"/>
  <c r="F39" i="3"/>
  <c r="F43" i="3"/>
  <c r="F47" i="3"/>
  <c r="F51" i="3"/>
  <c r="F46" i="3"/>
  <c r="F58" i="3"/>
  <c r="F69" i="3"/>
  <c r="F77" i="3"/>
  <c r="F85" i="3"/>
  <c r="F93" i="3"/>
  <c r="F101" i="3"/>
  <c r="F109" i="3"/>
  <c r="F117" i="3"/>
  <c r="F125" i="3"/>
  <c r="F133" i="3"/>
  <c r="F141" i="3"/>
  <c r="F149" i="3"/>
  <c r="F157" i="3"/>
  <c r="F50" i="3"/>
  <c r="F59" i="3"/>
  <c r="F62" i="3"/>
  <c r="F70" i="3"/>
  <c r="F86" i="3"/>
  <c r="F110" i="3"/>
  <c r="F134" i="3"/>
  <c r="F150" i="3"/>
  <c r="F38" i="3"/>
  <c r="F54" i="3"/>
  <c r="F65" i="3"/>
  <c r="F73" i="3"/>
  <c r="F81" i="3"/>
  <c r="F89" i="3"/>
  <c r="F97" i="3"/>
  <c r="F105" i="3"/>
  <c r="F113" i="3"/>
  <c r="F121" i="3"/>
  <c r="F129" i="3"/>
  <c r="F137" i="3"/>
  <c r="F145" i="3"/>
  <c r="F153" i="3"/>
  <c r="F161" i="3"/>
  <c r="F126" i="3"/>
  <c r="F42" i="3"/>
  <c r="F55" i="3"/>
  <c r="F66" i="3"/>
  <c r="F74" i="3"/>
  <c r="F82" i="3"/>
  <c r="F90" i="3"/>
  <c r="F98" i="3"/>
  <c r="F106" i="3"/>
  <c r="F114" i="3"/>
  <c r="F122" i="3"/>
  <c r="F130" i="3"/>
  <c r="F138" i="3"/>
  <c r="F146" i="3"/>
  <c r="F154" i="3"/>
  <c r="F162" i="3"/>
  <c r="F78" i="3"/>
  <c r="F94" i="3"/>
  <c r="F102" i="3"/>
  <c r="F118" i="3"/>
  <c r="F142" i="3"/>
  <c r="F158" i="3"/>
  <c r="C44" i="6" l="1"/>
  <c r="G5" i="6"/>
  <c r="H5" i="6" s="1"/>
  <c r="G6" i="6"/>
  <c r="H6" i="6" s="1"/>
  <c r="G7" i="6"/>
  <c r="H7" i="6" s="1"/>
  <c r="G8" i="6"/>
  <c r="H8" i="6" s="1"/>
  <c r="G9" i="6"/>
  <c r="H9" i="6" s="1"/>
  <c r="G10" i="6"/>
  <c r="H10" i="6" s="1"/>
  <c r="G11" i="6"/>
  <c r="H11" i="6" s="1"/>
  <c r="G12" i="6"/>
  <c r="H12" i="6" s="1"/>
  <c r="G13" i="6"/>
  <c r="H13" i="6" s="1"/>
  <c r="G14" i="6"/>
  <c r="H14" i="6" s="1"/>
  <c r="G15" i="6"/>
  <c r="H15" i="6" s="1"/>
  <c r="G16" i="6"/>
  <c r="H16" i="6" s="1"/>
  <c r="G17" i="6"/>
  <c r="H17" i="6" s="1"/>
  <c r="G18" i="6"/>
  <c r="H18" i="6" s="1"/>
  <c r="G19" i="6"/>
  <c r="H19" i="6" s="1"/>
  <c r="G20" i="6"/>
  <c r="H20" i="6" s="1"/>
  <c r="G21" i="6"/>
  <c r="H21" i="6" s="1"/>
  <c r="G22" i="6"/>
  <c r="H22" i="6" s="1"/>
  <c r="G23" i="6"/>
  <c r="H23" i="6" s="1"/>
  <c r="G24" i="6"/>
  <c r="H24" i="6" s="1"/>
  <c r="G25" i="6"/>
  <c r="H25" i="6" s="1"/>
  <c r="G26" i="6"/>
  <c r="H26" i="6" s="1"/>
  <c r="G27" i="6"/>
  <c r="H27" i="6" s="1"/>
  <c r="G28" i="6"/>
  <c r="H28" i="6" s="1"/>
  <c r="G29" i="6"/>
  <c r="H29" i="6" s="1"/>
  <c r="G30" i="6"/>
  <c r="H30" i="6" s="1"/>
  <c r="G31" i="6"/>
  <c r="H31" i="6" s="1"/>
  <c r="G32" i="6"/>
  <c r="H32" i="6" s="1"/>
  <c r="G33" i="6"/>
  <c r="H33" i="6" s="1"/>
  <c r="G34" i="6"/>
  <c r="H34" i="6" s="1"/>
  <c r="G35" i="6"/>
  <c r="H35" i="6" s="1"/>
  <c r="G36" i="6"/>
  <c r="H36" i="6" s="1"/>
  <c r="G37" i="6"/>
  <c r="H37" i="6" s="1"/>
  <c r="G38" i="6"/>
  <c r="H38" i="6" s="1"/>
  <c r="G39" i="6"/>
  <c r="H39" i="6" s="1"/>
  <c r="G40" i="6"/>
  <c r="H40" i="6" s="1"/>
  <c r="G41" i="6"/>
  <c r="H41" i="6" s="1"/>
  <c r="G42" i="6"/>
  <c r="H42" i="6" s="1"/>
  <c r="G43" i="6"/>
  <c r="H43" i="6" s="1"/>
  <c r="G4" i="6"/>
  <c r="H4" i="6" s="1"/>
  <c r="F707" i="19" l="1"/>
  <c r="K6" i="17" l="1"/>
  <c r="L6" i="17" s="1"/>
  <c r="L7" i="17" s="1"/>
  <c r="K7" i="17"/>
  <c r="K8" i="17"/>
  <c r="K9" i="17"/>
  <c r="K10" i="17"/>
  <c r="K11" i="17"/>
  <c r="K12" i="17"/>
  <c r="K13" i="17"/>
  <c r="K14" i="17"/>
  <c r="K15" i="17"/>
  <c r="K16" i="17"/>
  <c r="K17" i="17"/>
  <c r="K18" i="17"/>
  <c r="L18" i="17" s="1"/>
  <c r="L19" i="17" s="1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L90" i="17" s="1"/>
  <c r="L91" i="17" s="1"/>
  <c r="K91" i="17"/>
  <c r="K92" i="17"/>
  <c r="K93" i="17"/>
  <c r="K94" i="17"/>
  <c r="K95" i="17"/>
  <c r="K5" i="17"/>
  <c r="C96" i="17"/>
  <c r="H97" i="17" s="1"/>
  <c r="H7" i="17"/>
  <c r="H8" i="17"/>
  <c r="H9" i="17"/>
  <c r="H11" i="17"/>
  <c r="H12" i="17"/>
  <c r="H13" i="17"/>
  <c r="H15" i="17"/>
  <c r="H17" i="17"/>
  <c r="H19" i="17"/>
  <c r="H20" i="17"/>
  <c r="H21" i="17"/>
  <c r="H23" i="17"/>
  <c r="H24" i="17"/>
  <c r="H25" i="17"/>
  <c r="H27" i="17"/>
  <c r="H28" i="17"/>
  <c r="H29" i="17"/>
  <c r="H31" i="17"/>
  <c r="H33" i="17"/>
  <c r="H35" i="17"/>
  <c r="H36" i="17"/>
  <c r="H37" i="17"/>
  <c r="H39" i="17"/>
  <c r="H40" i="17"/>
  <c r="H41" i="17"/>
  <c r="H43" i="17"/>
  <c r="H44" i="17"/>
  <c r="H45" i="17"/>
  <c r="H47" i="17"/>
  <c r="H49" i="17"/>
  <c r="H51" i="17"/>
  <c r="H52" i="17"/>
  <c r="H53" i="17"/>
  <c r="H56" i="17"/>
  <c r="H57" i="17"/>
  <c r="H60" i="17"/>
  <c r="H61" i="17"/>
  <c r="H65" i="17"/>
  <c r="H68" i="17"/>
  <c r="H71" i="17"/>
  <c r="H72" i="17"/>
  <c r="H75" i="17"/>
  <c r="H76" i="17"/>
  <c r="H78" i="17"/>
  <c r="H79" i="17"/>
  <c r="H80" i="17"/>
  <c r="H81" i="17"/>
  <c r="H82" i="17"/>
  <c r="H84" i="17"/>
  <c r="H85" i="17"/>
  <c r="H86" i="17"/>
  <c r="H88" i="17"/>
  <c r="H89" i="17"/>
  <c r="H90" i="17"/>
  <c r="H92" i="17"/>
  <c r="H93" i="17"/>
  <c r="K96" i="17" l="1"/>
  <c r="H5" i="17"/>
  <c r="H48" i="17"/>
  <c r="H32" i="17"/>
  <c r="H16" i="17"/>
  <c r="H64" i="17"/>
  <c r="H77" i="17"/>
  <c r="H67" i="17"/>
  <c r="H55" i="17"/>
  <c r="H70" i="17"/>
  <c r="H59" i="17"/>
  <c r="H73" i="17"/>
  <c r="H69" i="17"/>
  <c r="H95" i="17"/>
  <c r="H74" i="17"/>
  <c r="H63" i="17"/>
  <c r="H94" i="17"/>
  <c r="H87" i="17"/>
  <c r="H66" i="17"/>
  <c r="H50" i="17"/>
  <c r="H10" i="17"/>
  <c r="H58" i="17"/>
  <c r="H91" i="17"/>
  <c r="H83" i="17"/>
  <c r="H62" i="17"/>
  <c r="H54" i="17"/>
  <c r="H46" i="17"/>
  <c r="H42" i="17"/>
  <c r="H38" i="17"/>
  <c r="H34" i="17"/>
  <c r="H30" i="17"/>
  <c r="H26" i="17"/>
  <c r="H22" i="17"/>
  <c r="H18" i="17"/>
  <c r="H14" i="17"/>
  <c r="H6" i="17"/>
  <c r="H96" i="17" l="1"/>
  <c r="H98" i="17" l="1"/>
  <c r="I20" i="17" s="1"/>
  <c r="J20" i="17" s="1"/>
  <c r="I58" i="17"/>
  <c r="J58" i="17" s="1"/>
  <c r="I83" i="17"/>
  <c r="J83" i="17" s="1"/>
  <c r="I8" i="17"/>
  <c r="J8" i="17" s="1"/>
  <c r="I71" i="17"/>
  <c r="J71" i="17" s="1"/>
  <c r="I57" i="17"/>
  <c r="J57" i="17" s="1"/>
  <c r="I18" i="17"/>
  <c r="I80" i="17"/>
  <c r="J80" i="17" s="1"/>
  <c r="I5" i="17"/>
  <c r="J5" i="17" s="1"/>
  <c r="I35" i="17"/>
  <c r="J35" i="17" s="1"/>
  <c r="I26" i="17"/>
  <c r="J26" i="17" s="1"/>
  <c r="I87" i="17"/>
  <c r="J87" i="17" s="1"/>
  <c r="I75" i="17"/>
  <c r="J75" i="17" s="1"/>
  <c r="I69" i="17"/>
  <c r="J69" i="17" s="1"/>
  <c r="I36" i="17"/>
  <c r="J36" i="17" s="1"/>
  <c r="I67" i="17"/>
  <c r="J67" i="17" s="1"/>
  <c r="I54" i="17"/>
  <c r="J54" i="17" s="1"/>
  <c r="I39" i="17"/>
  <c r="J39" i="17" s="1"/>
  <c r="I82" i="17"/>
  <c r="J82" i="17" s="1"/>
  <c r="I14" i="17"/>
  <c r="J14" i="17" s="1"/>
  <c r="I15" i="17"/>
  <c r="J15" i="17" s="1"/>
  <c r="I17" i="17"/>
  <c r="J17" i="17" s="1"/>
  <c r="I32" i="17"/>
  <c r="J32" i="17" s="1"/>
  <c r="I90" i="17"/>
  <c r="I34" i="17"/>
  <c r="J34" i="17" s="1"/>
  <c r="I7" i="17"/>
  <c r="J7" i="17" s="1"/>
  <c r="I72" i="17"/>
  <c r="J72" i="17" s="1"/>
  <c r="I11" i="17"/>
  <c r="J11" i="17" s="1"/>
  <c r="I88" i="17"/>
  <c r="J88" i="17" s="1"/>
  <c r="I62" i="17"/>
  <c r="J62" i="17" s="1"/>
  <c r="I73" i="17"/>
  <c r="J73" i="17" s="1"/>
  <c r="I45" i="17"/>
  <c r="J45" i="17" s="1"/>
  <c r="I60" i="17"/>
  <c r="J60" i="17" s="1"/>
  <c r="I70" i="17"/>
  <c r="J70" i="17" s="1"/>
  <c r="I51" i="17"/>
  <c r="J51" i="17" s="1"/>
  <c r="I6" i="17"/>
  <c r="I42" i="17"/>
  <c r="J42" i="17" s="1"/>
  <c r="I74" i="17"/>
  <c r="J74" i="17" s="1"/>
  <c r="I55" i="17"/>
  <c r="J55" i="17" s="1"/>
  <c r="I50" i="17"/>
  <c r="J50" i="17" s="1"/>
  <c r="I27" i="17"/>
  <c r="J27" i="17" s="1"/>
  <c r="I76" i="17"/>
  <c r="J76" i="17" s="1"/>
  <c r="I30" i="17"/>
  <c r="J30" i="17" s="1"/>
  <c r="I91" i="17"/>
  <c r="J91" i="17" s="1"/>
  <c r="I31" i="17"/>
  <c r="J31" i="17" s="1"/>
  <c r="I84" i="17"/>
  <c r="J84" i="17" s="1"/>
  <c r="I94" i="17"/>
  <c r="J94" i="17" s="1"/>
  <c r="I21" i="17"/>
  <c r="J21" i="17" s="1"/>
  <c r="I33" i="17"/>
  <c r="J33" i="17" s="1"/>
  <c r="I61" i="17"/>
  <c r="J61" i="17" s="1"/>
  <c r="I89" i="17"/>
  <c r="J89" i="17" s="1"/>
  <c r="I9" i="17"/>
  <c r="J9" i="17" s="1"/>
  <c r="I44" i="17"/>
  <c r="J44" i="17" s="1"/>
  <c r="I68" i="17"/>
  <c r="J68" i="17" s="1"/>
  <c r="I40" i="17"/>
  <c r="J40" i="17" s="1"/>
  <c r="I16" i="17"/>
  <c r="J16" i="17" s="1"/>
  <c r="I46" i="17"/>
  <c r="J46" i="17" s="1"/>
  <c r="I86" i="17"/>
  <c r="J86" i="17" s="1"/>
  <c r="I63" i="17"/>
  <c r="J63" i="17" s="1"/>
  <c r="I10" i="17"/>
  <c r="J10" i="17" s="1"/>
  <c r="I53" i="17"/>
  <c r="J53" i="17" s="1"/>
  <c r="I65" i="17"/>
  <c r="J65" i="17" s="1"/>
  <c r="I93" i="17"/>
  <c r="J93" i="17" s="1"/>
  <c r="I29" i="17"/>
  <c r="J29" i="17" s="1"/>
  <c r="I41" i="17"/>
  <c r="J41" i="17" s="1"/>
  <c r="I64" i="17"/>
  <c r="J64" i="17" s="1"/>
  <c r="I24" i="17"/>
  <c r="J24" i="17" s="1"/>
  <c r="I52" i="17"/>
  <c r="J52" i="17" s="1"/>
  <c r="I28" i="17"/>
  <c r="J28" i="17" s="1"/>
  <c r="I78" i="17"/>
  <c r="J78" i="17" s="1"/>
  <c r="I79" i="17"/>
  <c r="J79" i="17" s="1"/>
  <c r="I66" i="17"/>
  <c r="J66" i="17" s="1"/>
  <c r="I37" i="17"/>
  <c r="J37" i="17" s="1"/>
  <c r="I49" i="17"/>
  <c r="J49" i="17" s="1"/>
  <c r="I77" i="17"/>
  <c r="J77" i="17" s="1"/>
  <c r="I13" i="17"/>
  <c r="J13" i="17" s="1"/>
  <c r="I25" i="17"/>
  <c r="J25" i="17" s="1"/>
  <c r="I56" i="17"/>
  <c r="J56" i="17" s="1"/>
  <c r="I12" i="17"/>
  <c r="J12" i="17" s="1"/>
  <c r="I48" i="17"/>
  <c r="J48" i="17" s="1"/>
  <c r="I59" i="17" l="1"/>
  <c r="J59" i="17" s="1"/>
  <c r="I92" i="17"/>
  <c r="J92" i="17" s="1"/>
  <c r="I85" i="17"/>
  <c r="J85" i="17" s="1"/>
  <c r="I19" i="17"/>
  <c r="J19" i="17" s="1"/>
  <c r="I81" i="17"/>
  <c r="J81" i="17" s="1"/>
  <c r="I23" i="17"/>
  <c r="J23" i="17" s="1"/>
  <c r="I38" i="17"/>
  <c r="J38" i="17" s="1"/>
  <c r="I22" i="17"/>
  <c r="J22" i="17" s="1"/>
  <c r="I43" i="17"/>
  <c r="J43" i="17" s="1"/>
  <c r="I47" i="17"/>
  <c r="J47" i="17" s="1"/>
  <c r="I95" i="17"/>
  <c r="J95" i="17" s="1"/>
  <c r="J6" i="17"/>
  <c r="M6" i="17"/>
  <c r="J90" i="17"/>
  <c r="M90" i="17"/>
  <c r="J18" i="17"/>
  <c r="M18" i="17"/>
  <c r="I96" i="17" l="1"/>
  <c r="J96" i="17" s="1"/>
  <c r="C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63" i="10" l="1"/>
  <c r="H64" i="9"/>
  <c r="G64" i="9"/>
  <c r="H63" i="9"/>
  <c r="G63" i="9"/>
  <c r="H62" i="9"/>
  <c r="G62" i="9"/>
  <c r="H61" i="9"/>
  <c r="G61" i="9"/>
  <c r="H60" i="9"/>
  <c r="G60" i="9"/>
  <c r="H59" i="9"/>
  <c r="G59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H4" i="9"/>
  <c r="G4" i="9"/>
</calcChain>
</file>

<file path=xl/sharedStrings.xml><?xml version="1.0" encoding="utf-8"?>
<sst xmlns="http://schemas.openxmlformats.org/spreadsheetml/2006/main" count="11463" uniqueCount="5722">
  <si>
    <t>№ п/п</t>
  </si>
  <si>
    <t>Код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</si>
  <si>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</si>
  <si>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</si>
  <si>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</si>
  <si>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</si>
  <si>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</si>
  <si>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</si>
  <si>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</si>
  <si>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</si>
  <si>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</si>
  <si>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</si>
  <si>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</si>
  <si>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</si>
  <si>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</si>
  <si>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</si>
  <si>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</si>
  <si>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</si>
  <si>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</si>
  <si>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</si>
  <si>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</si>
  <si>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</si>
  <si>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</si>
  <si>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</si>
  <si>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</si>
  <si>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</si>
  <si>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</si>
  <si>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</si>
  <si>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</si>
  <si>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</si>
  <si>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</si>
  <si>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</si>
  <si>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</si>
  <si>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</si>
  <si>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</si>
  <si>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</si>
  <si>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</si>
  <si>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</si>
  <si>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</si>
  <si>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</si>
  <si>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</si>
  <si>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</si>
  <si>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</si>
  <si>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</si>
  <si>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</si>
  <si>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</si>
  <si>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</si>
  <si>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</si>
  <si>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</si>
  <si>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</si>
  <si>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</si>
  <si>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</si>
  <si>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</si>
  <si>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</si>
  <si>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</si>
  <si>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</si>
  <si>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</si>
  <si>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</si>
  <si>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</si>
  <si>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</si>
  <si>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</si>
  <si>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</si>
  <si>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</si>
  <si>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</si>
  <si>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</si>
  <si>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</si>
  <si>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</si>
  <si>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</si>
  <si>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</si>
  <si>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</si>
  <si>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</si>
  <si>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</si>
  <si>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</si>
  <si>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</si>
  <si>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</si>
  <si>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</si>
  <si>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</si>
  <si>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</si>
  <si>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</si>
  <si>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</si>
  <si>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</si>
  <si>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</si>
  <si>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</si>
  <si>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</si>
  <si>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</si>
  <si>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</si>
  <si>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</si>
  <si>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</si>
  <si>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</si>
  <si>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</si>
  <si>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</si>
  <si>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</si>
  <si>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</si>
  <si>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</si>
  <si>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</si>
  <si>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</si>
  <si>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</si>
  <si>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</si>
  <si>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</si>
  <si>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</si>
  <si>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</si>
  <si>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</si>
  <si>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</si>
  <si>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</si>
  <si>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</si>
  <si>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</si>
  <si>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</si>
  <si>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</si>
  <si>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</si>
  <si>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</si>
  <si>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</si>
  <si>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</si>
  <si>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</si>
  <si>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</si>
  <si>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</si>
  <si>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</si>
  <si>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</si>
  <si>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</si>
  <si>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</si>
  <si>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</si>
  <si>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</si>
  <si>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</si>
  <si>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</si>
  <si>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</si>
  <si>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</si>
  <si>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</si>
  <si>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</si>
  <si>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</si>
  <si>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</si>
  <si>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</si>
  <si>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</si>
  <si>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</si>
  <si>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</si>
  <si>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</si>
  <si>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</si>
  <si>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</si>
  <si>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</si>
  <si>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</si>
  <si>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</si>
  <si>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</si>
  <si>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</si>
  <si>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</si>
  <si>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</si>
  <si>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</si>
  <si>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</si>
  <si>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</si>
  <si>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</si>
  <si>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</si>
  <si>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</si>
  <si>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</si>
  <si>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</si>
  <si>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</si>
  <si>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</si>
  <si>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</si>
  <si>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</si>
  <si>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</si>
  <si>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</si>
  <si>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</si>
  <si>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</si>
  <si>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</si>
  <si>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</si>
  <si>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</si>
  <si>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</si>
  <si>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</si>
  <si>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</si>
  <si>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</si>
  <si>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</si>
  <si>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</si>
  <si>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</si>
  <si>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</si>
  <si>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</si>
  <si>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</si>
  <si>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</si>
  <si>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</si>
  <si>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</si>
  <si>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</si>
  <si>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</si>
  <si>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</si>
  <si>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</si>
  <si>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</si>
  <si>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</si>
  <si>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</si>
  <si>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</si>
  <si>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</si>
  <si>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</si>
  <si>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</si>
  <si>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</si>
  <si>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</si>
  <si>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</si>
  <si>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</si>
  <si>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</si>
  <si>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</si>
  <si>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</si>
  <si>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</si>
  <si>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</si>
  <si>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</si>
  <si>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</si>
  <si>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</si>
  <si>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</si>
  <si>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</si>
  <si>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</si>
  <si>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</si>
  <si>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</si>
  <si>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</si>
  <si>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</si>
  <si>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</si>
  <si>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</si>
  <si>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</si>
  <si>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</si>
  <si>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</si>
  <si>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</si>
  <si>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</si>
  <si>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</si>
  <si>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</si>
  <si>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</si>
  <si>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</si>
  <si>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</si>
  <si>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</si>
  <si>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</si>
  <si>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</si>
  <si>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</si>
  <si>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</si>
  <si>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</si>
  <si>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</si>
  <si>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</si>
  <si>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</si>
  <si>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</si>
  <si>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</si>
  <si>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</si>
  <si>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</si>
  <si>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</si>
  <si>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</si>
  <si>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</si>
  <si>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</si>
  <si>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</si>
  <si>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</si>
  <si>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</si>
  <si>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</si>
  <si>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</si>
  <si>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</si>
  <si>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</si>
  <si>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</si>
  <si>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</si>
  <si>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</si>
  <si>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</si>
  <si>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</si>
  <si>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</si>
  <si>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</si>
  <si>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</si>
  <si>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</si>
  <si>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</si>
  <si>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</si>
  <si>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</si>
  <si>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</si>
  <si>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</si>
  <si>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</si>
  <si>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</si>
  <si>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</si>
  <si>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</si>
  <si>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</si>
  <si>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</si>
  <si>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</si>
  <si>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</si>
  <si>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</si>
  <si>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</si>
  <si>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</si>
  <si>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</si>
  <si>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</si>
  <si>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</si>
  <si>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</si>
  <si>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</si>
  <si>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</si>
  <si>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</si>
  <si>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</si>
  <si>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</si>
  <si>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</si>
  <si>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</si>
  <si>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</si>
  <si>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</si>
  <si>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</si>
  <si>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</si>
  <si>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</si>
  <si>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</si>
  <si>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</si>
  <si>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</si>
  <si>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</si>
  <si>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</si>
  <si>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</si>
  <si>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</si>
  <si>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</si>
  <si>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</si>
  <si>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</si>
  <si>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</si>
  <si>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</si>
  <si>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</si>
  <si>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</si>
  <si>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</si>
  <si>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</si>
  <si>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</si>
  <si>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</si>
  <si>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</si>
  <si>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</si>
  <si>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</si>
  <si>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</si>
  <si>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</si>
  <si>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</si>
  <si>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</si>
  <si>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</si>
  <si>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</si>
  <si>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</si>
  <si>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</si>
  <si>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</si>
  <si>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</si>
  <si>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</si>
  <si>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</si>
  <si>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</si>
  <si>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</si>
  <si>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</si>
  <si>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</si>
  <si>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</si>
  <si>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</si>
  <si>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</si>
  <si>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</si>
  <si>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</si>
  <si>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</si>
  <si>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</si>
  <si>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</si>
  <si>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</si>
  <si>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 xml:space="preserve">Установка, замена порт системы (катетера) для лекарственной терапии злокачественных новообразований 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</si>
  <si>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</si>
  <si>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</si>
  <si>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</si>
  <si>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</si>
  <si>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</si>
  <si>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</si>
  <si>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</si>
  <si>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</si>
  <si>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</si>
  <si>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</si>
  <si>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</si>
  <si>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</si>
  <si>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</si>
  <si>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</si>
  <si>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</si>
  <si>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</si>
  <si>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</si>
  <si>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</si>
  <si>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</si>
  <si>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</si>
  <si>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</si>
  <si>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</si>
  <si>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</si>
  <si>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</si>
  <si>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</si>
  <si>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</si>
  <si>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</si>
  <si>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</si>
  <si>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</si>
  <si>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</si>
  <si>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</si>
  <si>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</si>
  <si>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</si>
  <si>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</si>
  <si>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</si>
  <si>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</si>
  <si>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</si>
  <si>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</si>
  <si>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</si>
  <si>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</si>
  <si>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</si>
  <si>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</si>
  <si>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</si>
  <si>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</si>
  <si>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</si>
  <si>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</si>
  <si>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</si>
  <si>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</si>
  <si>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</si>
  <si>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</si>
  <si>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</si>
  <si>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</si>
  <si>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</si>
  <si>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</si>
  <si>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</si>
  <si>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</si>
  <si>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</si>
  <si>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</si>
  <si>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</si>
  <si>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</si>
  <si>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</si>
  <si>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</si>
  <si>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</si>
  <si>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</si>
  <si>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</si>
  <si>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</si>
  <si>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</si>
  <si>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</si>
  <si>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</si>
  <si>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</si>
  <si>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</si>
  <si>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1)</t>
  </si>
  <si>
    <t>st19.098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</si>
  <si>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2)</t>
  </si>
  <si>
    <t>st19.099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</si>
  <si>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3)</t>
  </si>
  <si>
    <t>st19.100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</si>
  <si>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1)</t>
  </si>
  <si>
    <t>st19.101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</si>
  <si>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2)</t>
  </si>
  <si>
    <t>st19.102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</si>
  <si>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3)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</si>
  <si>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</si>
  <si>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</si>
  <si>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</si>
  <si>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</si>
  <si>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</si>
  <si>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</si>
  <si>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</si>
  <si>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</si>
  <si>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</si>
  <si>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</si>
  <si>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</si>
  <si>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</si>
  <si>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</si>
  <si>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</si>
  <si>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</si>
  <si>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</si>
  <si>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</si>
  <si>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</si>
  <si>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</si>
  <si>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</si>
  <si>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</si>
  <si>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</si>
  <si>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</si>
  <si>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</si>
  <si>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</si>
  <si>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</si>
  <si>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</si>
  <si>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</si>
  <si>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</si>
  <si>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</si>
  <si>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</si>
  <si>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</si>
  <si>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</si>
  <si>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</si>
  <si>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</si>
  <si>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</si>
  <si>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</si>
  <si>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</si>
  <si>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</si>
  <si>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</si>
  <si>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</si>
  <si>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</si>
  <si>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</si>
  <si>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</si>
  <si>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</si>
  <si>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</si>
  <si>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</si>
  <si>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</si>
  <si>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</si>
  <si>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</si>
  <si>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</si>
  <si>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</si>
  <si>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</si>
  <si>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</si>
  <si>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</si>
  <si>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</si>
  <si>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</si>
  <si>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</si>
  <si>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</si>
  <si>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</si>
  <si>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</si>
  <si>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</si>
  <si>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</si>
  <si>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</si>
  <si>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</si>
  <si>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</si>
  <si>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</si>
  <si>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</si>
  <si>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</si>
  <si>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</si>
  <si>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</si>
  <si>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</si>
  <si>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</si>
  <si>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</si>
  <si>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</si>
  <si>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</si>
  <si>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</si>
  <si>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</si>
  <si>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</si>
  <si>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</si>
  <si>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</si>
  <si>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</si>
  <si>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</si>
  <si>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</si>
  <si>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</si>
  <si>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</si>
  <si>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</si>
  <si>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</si>
  <si>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</si>
  <si>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</si>
  <si>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</si>
  <si>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</si>
  <si>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</si>
  <si>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</si>
  <si>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</si>
  <si>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</si>
  <si>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</si>
  <si>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</si>
  <si>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</si>
  <si>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</si>
  <si>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</si>
  <si>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</si>
  <si>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</si>
  <si>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</si>
  <si>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</si>
  <si>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</si>
  <si>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</si>
  <si>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</si>
  <si>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</si>
  <si>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</si>
  <si>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</si>
  <si>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</si>
  <si>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</si>
  <si>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</si>
  <si>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</si>
  <si>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</si>
  <si>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</si>
  <si>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</si>
  <si>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</si>
  <si>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</si>
  <si>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</si>
  <si>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</si>
  <si>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</si>
  <si>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</si>
  <si>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</si>
  <si>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</si>
  <si>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</si>
  <si>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</si>
  <si>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</si>
  <si>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</si>
  <si>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</si>
  <si>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</si>
  <si>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</si>
  <si>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</si>
  <si>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</si>
  <si>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</si>
  <si>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</si>
  <si>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</si>
  <si>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</si>
  <si>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</si>
  <si>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</si>
  <si>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</si>
  <si>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</si>
  <si>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</si>
  <si>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</si>
  <si>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</si>
  <si>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</si>
  <si>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</si>
  <si>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</si>
  <si>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</si>
  <si>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</si>
  <si>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</si>
  <si>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</si>
  <si>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</si>
  <si>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</si>
  <si>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</si>
  <si>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</si>
  <si>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</si>
  <si>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</si>
  <si>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</si>
  <si>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</si>
  <si>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</si>
  <si>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</si>
  <si>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</si>
  <si>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</si>
  <si>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</si>
  <si>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</si>
  <si>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</si>
  <si>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</si>
  <si>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</si>
  <si>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</si>
  <si>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</si>
  <si>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</si>
  <si>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</si>
  <si>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</si>
  <si>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</si>
  <si>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</si>
  <si>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</si>
  <si>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</si>
  <si>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</si>
  <si>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</si>
  <si>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</si>
  <si>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</si>
  <si>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</si>
  <si>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</si>
  <si>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</si>
  <si>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</si>
  <si>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</si>
  <si>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</si>
  <si>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</si>
  <si>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</si>
  <si>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</si>
  <si>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</si>
  <si>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</si>
  <si>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</si>
  <si>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</si>
  <si>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</si>
  <si>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</si>
  <si>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</si>
  <si>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</si>
  <si>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</si>
  <si>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</si>
  <si>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</si>
  <si>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</si>
  <si>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</si>
  <si>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</si>
  <si>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</si>
  <si>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</si>
  <si>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</si>
  <si>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</si>
  <si>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</si>
  <si>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</si>
  <si>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</si>
  <si>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</si>
  <si>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</si>
  <si>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</si>
  <si>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</si>
  <si>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</si>
  <si>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</si>
  <si>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</si>
  <si>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</si>
  <si>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</si>
  <si>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</si>
  <si>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</si>
  <si>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</si>
  <si>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</si>
  <si>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</si>
  <si>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</si>
  <si>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</si>
  <si>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</si>
  <si>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</si>
  <si>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</si>
  <si>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</si>
  <si>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</si>
  <si>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</si>
  <si>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</si>
  <si>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</si>
  <si>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</si>
  <si>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</si>
  <si>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</si>
  <si>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</si>
  <si>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</si>
  <si>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</si>
  <si>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</si>
  <si>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</si>
  <si>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</si>
  <si>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</si>
  <si>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</si>
  <si>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</si>
  <si>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</si>
  <si>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</si>
  <si>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</si>
  <si>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</si>
  <si>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</si>
  <si>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</si>
  <si>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</si>
  <si>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</si>
  <si>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</si>
  <si>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</si>
  <si>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</si>
  <si>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</si>
  <si>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</si>
  <si>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</si>
  <si>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</si>
  <si>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</si>
  <si>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</si>
  <si>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</si>
  <si>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</si>
  <si>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</si>
  <si>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</si>
  <si>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</si>
  <si>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</si>
  <si>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</si>
  <si>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</si>
  <si>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</si>
  <si>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</si>
  <si>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</si>
  <si>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</si>
  <si>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</si>
  <si>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</si>
  <si>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</si>
  <si>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</si>
  <si>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</si>
  <si>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</si>
  <si>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</si>
  <si>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</si>
  <si>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</si>
  <si>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</si>
  <si>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</si>
  <si>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</si>
  <si>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</si>
  <si>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</si>
  <si>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</si>
  <si>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</si>
  <si>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</si>
  <si>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</si>
  <si>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</si>
  <si>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</si>
  <si>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</si>
  <si>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</si>
  <si>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</si>
  <si>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</si>
  <si>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</si>
  <si>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</si>
  <si>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</si>
  <si>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</si>
  <si>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</si>
  <si>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</si>
  <si>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</si>
  <si>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</si>
  <si>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</si>
  <si>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</si>
  <si>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</si>
  <si>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</si>
  <si>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</si>
  <si>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</si>
  <si>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</si>
  <si>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</si>
  <si>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</si>
  <si>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</si>
  <si>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</si>
  <si>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</si>
  <si>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</si>
  <si>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</si>
  <si>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</si>
  <si>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</si>
  <si>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</si>
  <si>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</si>
  <si>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</si>
  <si>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</si>
  <si>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</si>
  <si>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</si>
  <si>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</si>
  <si>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</si>
  <si>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</si>
  <si>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</si>
  <si>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</si>
  <si>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</si>
  <si>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</si>
  <si>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</si>
  <si>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</si>
  <si>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</si>
  <si>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</si>
  <si>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</si>
  <si>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</si>
  <si>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</si>
  <si>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</si>
  <si>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</si>
  <si>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</si>
  <si>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</si>
  <si>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</si>
  <si>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</si>
  <si>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</si>
  <si>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</si>
  <si>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</si>
  <si>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</si>
  <si>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</si>
  <si>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</si>
  <si>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</si>
  <si>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</si>
  <si>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</si>
  <si>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</si>
  <si>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</si>
  <si>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</si>
  <si>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</si>
  <si>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</si>
  <si>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</si>
  <si>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</si>
  <si>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</si>
  <si>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</si>
  <si>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</si>
  <si>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</si>
  <si>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</si>
  <si>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</si>
  <si>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</si>
  <si>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</si>
  <si>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</si>
  <si>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</si>
  <si>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Медицинская реабилитация после онкоортопедических операций</t>
  </si>
  <si>
    <t>st37.021</t>
  </si>
  <si>
    <t>Медицинская реабилитация по поводу постмастэктомического синдрома в онкологии</t>
  </si>
  <si>
    <t>st37.022</t>
  </si>
  <si>
    <t>st37.023</t>
  </si>
  <si>
    <t>Гериатрия</t>
  </si>
  <si>
    <t>st38.001</t>
  </si>
  <si>
    <t>Соматические заболевания, осложненные старческой астенией</t>
  </si>
  <si>
    <t>Профиль (КПГ) и КСГ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</si>
  <si>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</si>
  <si>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</si>
  <si>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</si>
  <si>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</si>
  <si>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</si>
  <si>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</si>
  <si>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</si>
  <si>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</si>
  <si>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</si>
  <si>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</si>
  <si>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</si>
  <si>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</si>
  <si>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</si>
  <si>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</si>
  <si>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</si>
  <si>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</si>
  <si>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</si>
  <si>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</si>
  <si>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</si>
  <si>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</si>
  <si>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</si>
  <si>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</si>
  <si>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</si>
  <si>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</si>
  <si>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</si>
  <si>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</si>
  <si>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</si>
  <si>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</si>
  <si>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</si>
  <si>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</si>
  <si>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</si>
  <si>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</si>
  <si>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</si>
  <si>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</si>
  <si>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</si>
  <si>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</si>
  <si>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</si>
  <si>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</si>
  <si>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</si>
  <si>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</si>
  <si>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</si>
  <si>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</si>
  <si>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</si>
  <si>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</si>
  <si>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</si>
  <si>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</si>
  <si>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</si>
  <si>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</si>
  <si>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</si>
  <si>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</si>
  <si>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</si>
  <si>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</si>
  <si>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</si>
  <si>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</si>
  <si>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</si>
  <si>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</si>
  <si>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</si>
  <si>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</si>
  <si>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</si>
  <si>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</si>
  <si>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</si>
  <si>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</si>
  <si>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</si>
  <si>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</si>
  <si>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</si>
  <si>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</si>
  <si>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</si>
  <si>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</si>
  <si>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</si>
  <si>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</si>
  <si>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</si>
  <si>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</si>
  <si>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</si>
  <si>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</si>
  <si>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</si>
  <si>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</si>
  <si>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</si>
  <si>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</si>
  <si>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</si>
  <si>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</si>
  <si>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</si>
  <si>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</si>
  <si>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</si>
  <si>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</si>
  <si>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</si>
  <si>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</si>
  <si>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</si>
  <si>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</si>
  <si>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</si>
  <si>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</si>
  <si>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</si>
  <si>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</si>
  <si>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</si>
  <si>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</si>
  <si>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</si>
  <si>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</si>
  <si>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</si>
  <si>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</si>
  <si>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</si>
  <si>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</si>
  <si>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</si>
  <si>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</si>
  <si>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</si>
  <si>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</si>
  <si>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</si>
  <si>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</si>
  <si>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</si>
  <si>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</si>
  <si>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</si>
  <si>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</si>
  <si>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</si>
  <si>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</si>
  <si>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</si>
  <si>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</si>
  <si>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</si>
  <si>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</si>
  <si>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</si>
  <si>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</si>
  <si>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</si>
  <si>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</si>
  <si>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</si>
  <si>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</si>
  <si>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</si>
  <si>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</si>
  <si>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</si>
  <si>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</si>
  <si>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</si>
  <si>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</si>
  <si>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</si>
  <si>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</si>
  <si>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</si>
  <si>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</si>
  <si>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</si>
  <si>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</si>
  <si>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ds19.078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</si>
  <si>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</si>
  <si>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</si>
  <si>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</si>
  <si>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</si>
  <si>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</si>
  <si>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</si>
  <si>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</si>
  <si>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</si>
  <si>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</si>
  <si>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</si>
  <si>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</si>
  <si>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</si>
  <si>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</si>
  <si>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</si>
  <si>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</si>
  <si>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</si>
  <si>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</si>
  <si>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</si>
  <si>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</si>
  <si>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</si>
  <si>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</si>
  <si>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</si>
  <si>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</si>
  <si>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</si>
  <si>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</si>
  <si>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</si>
  <si>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</si>
  <si>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</si>
  <si>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</si>
  <si>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</si>
  <si>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</si>
  <si>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</si>
  <si>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</si>
  <si>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</si>
  <si>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</si>
  <si>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</si>
  <si>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</si>
  <si>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</si>
  <si>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</si>
  <si>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</si>
  <si>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</si>
  <si>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</si>
  <si>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</si>
  <si>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</si>
  <si>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</si>
  <si>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</si>
  <si>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</si>
  <si>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</si>
  <si>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</si>
  <si>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</si>
  <si>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</si>
  <si>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</si>
  <si>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</si>
  <si>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</si>
  <si>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</si>
  <si>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</si>
  <si>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</si>
  <si>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</si>
  <si>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</si>
  <si>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</si>
  <si>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</si>
  <si>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</si>
  <si>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</si>
  <si>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</si>
  <si>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</si>
  <si>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</si>
  <si>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</si>
  <si>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</si>
  <si>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</si>
  <si>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</si>
  <si>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</si>
  <si>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</si>
  <si>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</si>
  <si>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</si>
  <si>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</si>
  <si>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</si>
  <si>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</si>
  <si>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</si>
  <si>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</si>
  <si>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</si>
  <si>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</si>
  <si>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</si>
  <si>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</si>
  <si>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</si>
  <si>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</si>
  <si>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</si>
  <si>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</si>
  <si>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</si>
  <si>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</si>
  <si>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</si>
  <si>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</si>
  <si>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</si>
  <si>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</si>
  <si>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</si>
  <si>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</si>
  <si>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</si>
  <si>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</si>
  <si>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ds37.016</t>
  </si>
  <si>
    <t>ЭТО в приложении должно быть скрыто</t>
  </si>
  <si>
    <t>№ п\п</t>
  </si>
  <si>
    <t>Порядок</t>
  </si>
  <si>
    <t>Код МОЕР</t>
  </si>
  <si>
    <t>Полное наименование</t>
  </si>
  <si>
    <t>Оказывают высокотехнологичную помощь с оплатой по нормативу затрат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</si>
  <si>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</si>
  <si>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</si>
  <si>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Оказывают амбулаторную помощь</t>
  </si>
  <si>
    <t>Оказывают скорую медицинскую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</si>
  <si>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</si>
  <si>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</si>
  <si>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стоматологической помощи по подушевому принципу</t>
  </si>
  <si>
    <t>оплата за единицу объема в рамках ОПМП, установленных Комиссией по ТП ОМС</t>
  </si>
  <si>
    <t>имеют в структуре ФП/ФАП</t>
  </si>
  <si>
    <t>560001</t>
  </si>
  <si>
    <t>ГБУЗ "ООКБ"</t>
  </si>
  <si>
    <t>*</t>
  </si>
  <si>
    <t>560002</t>
  </si>
  <si>
    <t>ГАУЗ "OOКБ № 2"</t>
  </si>
  <si>
    <t>ГАУЗ "ОДКБ"</t>
  </si>
  <si>
    <t>560004</t>
  </si>
  <si>
    <t xml:space="preserve">ГБУЗ "ОС-ИЦМР" </t>
  </si>
  <si>
    <t>560005</t>
  </si>
  <si>
    <t>ГАУЗ "ООКСП"</t>
  </si>
  <si>
    <t>560007</t>
  </si>
  <si>
    <t xml:space="preserve">ГБУЗ "ООКОД" </t>
  </si>
  <si>
    <t>560008</t>
  </si>
  <si>
    <t xml:space="preserve">ГБУЗ "ООД" </t>
  </si>
  <si>
    <t>560009</t>
  </si>
  <si>
    <t xml:space="preserve">ГАУЗ "ООККВД" </t>
  </si>
  <si>
    <t>560014</t>
  </si>
  <si>
    <t>ФГБОУ ВО ОрГМУ Минздрава России</t>
  </si>
  <si>
    <t>560006</t>
  </si>
  <si>
    <t>Орен ф-л ФГАУ "МНТК "Микрохирургия глаза" им.акад. С.Н.Федорова"Минздрава России</t>
  </si>
  <si>
    <t>560017</t>
  </si>
  <si>
    <t>ГБУЗ "ГКБ № 1" г.Оренбурга</t>
  </si>
  <si>
    <t>560018</t>
  </si>
  <si>
    <t>ГАУЗ "ГКБ № 2" г. Оренбурга</t>
  </si>
  <si>
    <t>560019</t>
  </si>
  <si>
    <t>ГАУЗ "ГКБ № 3" г.Оренбурга</t>
  </si>
  <si>
    <t>ГАУЗ "ГКБ № 4 " г. Оренбурга</t>
  </si>
  <si>
    <t>ГБУЗ "ГКБ № 5" г.Оренбурга</t>
  </si>
  <si>
    <t>ГАУЗ "ГКБ № 6" г.Оренбурга</t>
  </si>
  <si>
    <t>ГАУЗ "ДГКБ" г. Оренбурга</t>
  </si>
  <si>
    <t>ГБУЗ  "ОКПЦ"</t>
  </si>
  <si>
    <t>560026</t>
  </si>
  <si>
    <t>ГАУЗ "ГКБ им. Н.И. Пирогова" г.Оренбурга</t>
  </si>
  <si>
    <t>560027</t>
  </si>
  <si>
    <t xml:space="preserve">ГБУЗ "ОЦМР"  </t>
  </si>
  <si>
    <t>ГАУЗ "ГСП" г. Оренбурга</t>
  </si>
  <si>
    <t>560196</t>
  </si>
  <si>
    <t>ГБУЗ "ООЦМП"</t>
  </si>
  <si>
    <t>560109</t>
  </si>
  <si>
    <t>560036</t>
  </si>
  <si>
    <t>ГАУЗ "ГБ № 1" г. Орска</t>
  </si>
  <si>
    <t>560032</t>
  </si>
  <si>
    <t>ГАУЗ "ГБ № 2" г.Орска</t>
  </si>
  <si>
    <t>560033</t>
  </si>
  <si>
    <t>ГАУЗ "ГБ №3" г. Орска</t>
  </si>
  <si>
    <t>560034</t>
  </si>
  <si>
    <t>ГАУЗ "ГБ № 4" г. Орска</t>
  </si>
  <si>
    <t>560035</t>
  </si>
  <si>
    <t>ГАУЗ  "ГБ № 5" г. Орска</t>
  </si>
  <si>
    <t>560037</t>
  </si>
  <si>
    <t>ГАУЗ "СП" г. Орска</t>
  </si>
  <si>
    <t>560110</t>
  </si>
  <si>
    <t>ГАУЗ "ССМП" г.Орска</t>
  </si>
  <si>
    <t>560206</t>
  </si>
  <si>
    <t>ГАУЗ "БСМП" г. Новотроицка</t>
  </si>
  <si>
    <t>560041</t>
  </si>
  <si>
    <t>ГАУЗ "ДГБ" г. Новотроицка</t>
  </si>
  <si>
    <t>560042</t>
  </si>
  <si>
    <t>ГАУЗ "СП" г. Новотроицка</t>
  </si>
  <si>
    <t>560043</t>
  </si>
  <si>
    <t>ГБУЗ "ГБ" г. Медногорска</t>
  </si>
  <si>
    <t>560045</t>
  </si>
  <si>
    <t>ГБУЗ "ГБ" г.Бугуруслана</t>
  </si>
  <si>
    <t>560047</t>
  </si>
  <si>
    <t>ГБУЗ "Бугурусланская РБ"</t>
  </si>
  <si>
    <t>560048</t>
  </si>
  <si>
    <t>ГАУЗ "СП" г.Бугуруслана</t>
  </si>
  <si>
    <t>560214</t>
  </si>
  <si>
    <t>ГБУЗ "ББСМП"</t>
  </si>
  <si>
    <t>560052</t>
  </si>
  <si>
    <t>ГБУЗ "ГБ" г. Абдулино</t>
  </si>
  <si>
    <t>560053</t>
  </si>
  <si>
    <t>ГБУЗ "Адамовская РБ"</t>
  </si>
  <si>
    <t>560054</t>
  </si>
  <si>
    <t>ГБУЗ "Акбулакская РБ"</t>
  </si>
  <si>
    <t>560055</t>
  </si>
  <si>
    <t>ГБУЗ "Александровская РБ"</t>
  </si>
  <si>
    <t>560056</t>
  </si>
  <si>
    <t>ГБУЗ "Асекеевская РБ"</t>
  </si>
  <si>
    <t>560057</t>
  </si>
  <si>
    <t>ГБУЗ "Беляевская РБ"</t>
  </si>
  <si>
    <t>560058</t>
  </si>
  <si>
    <t>ГБУЗ "ГБ" г. Гая</t>
  </si>
  <si>
    <t>560059</t>
  </si>
  <si>
    <t>ГБУЗ "Грачевская РБ"</t>
  </si>
  <si>
    <t>560060</t>
  </si>
  <si>
    <t>ГБУЗ "Домбаровская РБ"</t>
  </si>
  <si>
    <t>560061</t>
  </si>
  <si>
    <t>ГБУЗ "Илекская РБ"</t>
  </si>
  <si>
    <t>560062</t>
  </si>
  <si>
    <t>ГАУЗ "Кваркенская РБ"</t>
  </si>
  <si>
    <t>560063</t>
  </si>
  <si>
    <t>ГБУЗ "Красногвардейская РБ"</t>
  </si>
  <si>
    <t>560064</t>
  </si>
  <si>
    <t>ГБУЗ "ГБ" г. Кувандыка</t>
  </si>
  <si>
    <t>560124</t>
  </si>
  <si>
    <t>ГБУЗ "ССМП" г. Кувандыка</t>
  </si>
  <si>
    <t>560065</t>
  </si>
  <si>
    <t>ГБУЗ "Курманаевская РБ"</t>
  </si>
  <si>
    <t>560066</t>
  </si>
  <si>
    <t>ГБУЗ "Матвеевская РБ"</t>
  </si>
  <si>
    <t>560067</t>
  </si>
  <si>
    <t>ГАУЗ "Новоорская РБ"</t>
  </si>
  <si>
    <t>560068</t>
  </si>
  <si>
    <t>ГБУЗ "Новосергиевская РБ"</t>
  </si>
  <si>
    <t>560069</t>
  </si>
  <si>
    <t>ГБУЗ "Октябрьская РБ"</t>
  </si>
  <si>
    <t>560070</t>
  </si>
  <si>
    <t>ГАУЗ "Оренбургская РБ"</t>
  </si>
  <si>
    <t>560071</t>
  </si>
  <si>
    <t>ГБУЗ "Первомайская РБ"</t>
  </si>
  <si>
    <t>560072</t>
  </si>
  <si>
    <t>ГБУЗ "Переволоцкая РБ"</t>
  </si>
  <si>
    <t>560073</t>
  </si>
  <si>
    <t>ГБУЗ "Пономаревская РБ"</t>
  </si>
  <si>
    <t>560074</t>
  </si>
  <si>
    <t>ГБУЗ "Сакмарская РБ"</t>
  </si>
  <si>
    <t>560075</t>
  </si>
  <si>
    <t>ГБУЗ "Саракташская РБ"</t>
  </si>
  <si>
    <t>560076</t>
  </si>
  <si>
    <t>ГБУЗ "Светлинская РБ"</t>
  </si>
  <si>
    <t>560077</t>
  </si>
  <si>
    <t>ГБУЗ "Северная РБ"</t>
  </si>
  <si>
    <t>560078</t>
  </si>
  <si>
    <t>ГБУЗ "ГБ" г. Соль-Илецка"</t>
  </si>
  <si>
    <t>560079</t>
  </si>
  <si>
    <t>ГБУЗ "ГБ" г. Сорочинска</t>
  </si>
  <si>
    <t>560080</t>
  </si>
  <si>
    <t>ГБУЗ "Ташлинская РБ"</t>
  </si>
  <si>
    <t>560081</t>
  </si>
  <si>
    <t>ГБУЗ "Тоцкая РБ"</t>
  </si>
  <si>
    <t>560082</t>
  </si>
  <si>
    <t>ГБУЗ "Тюльганская РБ"</t>
  </si>
  <si>
    <t>560083</t>
  </si>
  <si>
    <t>ГБУЗ "Шарлыкская РБ"</t>
  </si>
  <si>
    <t>560084</t>
  </si>
  <si>
    <t>ГБУЗ "ГБ" г. Ясного</t>
  </si>
  <si>
    <t>560085</t>
  </si>
  <si>
    <t>Студенческая поликлиника ОГУ</t>
  </si>
  <si>
    <t>560086</t>
  </si>
  <si>
    <t xml:space="preserve">ЧУЗ "КБ "РЖД-Медицина" г. Оренбург" </t>
  </si>
  <si>
    <t>560087</t>
  </si>
  <si>
    <t>ЧУЗ "РЖД-Медицина" г. Орск"</t>
  </si>
  <si>
    <t>560088</t>
  </si>
  <si>
    <t>ЧУЗ "РЖД-Медицина" г. Бузулук"</t>
  </si>
  <si>
    <t>560089</t>
  </si>
  <si>
    <t>ЧУЗ  "РЖД-Медицина" г. Абдулино"</t>
  </si>
  <si>
    <t>560090</t>
  </si>
  <si>
    <t>АО "Санаторий - профилакторий "Солнечный"</t>
  </si>
  <si>
    <t>560091</t>
  </si>
  <si>
    <t>АО "Санаторий "Строитель"</t>
  </si>
  <si>
    <t>560096</t>
  </si>
  <si>
    <t>Филиал № 3 ФГБУ "426 ВГ" Минобороны России</t>
  </si>
  <si>
    <t>560098</t>
  </si>
  <si>
    <t xml:space="preserve">ФКУЗ МСЧ-56 ФСИН России </t>
  </si>
  <si>
    <t>560099</t>
  </si>
  <si>
    <t>ФКУЗ "МСЧ МВД России по Оренбургской области"</t>
  </si>
  <si>
    <t>560125</t>
  </si>
  <si>
    <t>ООО "Медикал сервис компани Восток"</t>
  </si>
  <si>
    <t>560102</t>
  </si>
  <si>
    <t>ООО ММЦ Клиника "МаксиМед"</t>
  </si>
  <si>
    <t>560103</t>
  </si>
  <si>
    <t>ООО "Лекарь"</t>
  </si>
  <si>
    <t>560104</t>
  </si>
  <si>
    <t>ООО "Нео-Дент"</t>
  </si>
  <si>
    <t>560107</t>
  </si>
  <si>
    <t>ООО "КАМАЮН"</t>
  </si>
  <si>
    <t>560126</t>
  </si>
  <si>
    <t>ООО "РадаДент плюс"</t>
  </si>
  <si>
    <t>560127</t>
  </si>
  <si>
    <t xml:space="preserve">ООО "Кристалл - Дент" </t>
  </si>
  <si>
    <t>560128</t>
  </si>
  <si>
    <t>ООО Стоматологическая клиника "Улыбка"</t>
  </si>
  <si>
    <t>560129</t>
  </si>
  <si>
    <t>ООО "Мисс Дента"</t>
  </si>
  <si>
    <t>560134</t>
  </si>
  <si>
    <t>ООО "МИЛАВИТА"</t>
  </si>
  <si>
    <t>560135</t>
  </si>
  <si>
    <t>ООО "Дента Лэнд"</t>
  </si>
  <si>
    <t>560137</t>
  </si>
  <si>
    <t>ООО "ИНТЭКО"</t>
  </si>
  <si>
    <t>560139</t>
  </si>
  <si>
    <t>ООО "СтомКит"</t>
  </si>
  <si>
    <t>560143</t>
  </si>
  <si>
    <t>ООО "Денталика" (на ул. Гаранькина)</t>
  </si>
  <si>
    <t>560148</t>
  </si>
  <si>
    <t>ООО "Новостом"</t>
  </si>
  <si>
    <t>560144</t>
  </si>
  <si>
    <t>ГБУЗ "ООКСПК"</t>
  </si>
  <si>
    <t>560207</t>
  </si>
  <si>
    <t>ООО "Б.Браун Авитум Руссланд Клиникс"</t>
  </si>
  <si>
    <t>560145</t>
  </si>
  <si>
    <t>ООО "Евромедцентр"</t>
  </si>
  <si>
    <t>560149</t>
  </si>
  <si>
    <t>ООО "ЛАЗУРЬ"</t>
  </si>
  <si>
    <t>560210</t>
  </si>
  <si>
    <t>ООО "МедиСтом"</t>
  </si>
  <si>
    <t>560213</t>
  </si>
  <si>
    <t>ООО МЦ "Кристалл"</t>
  </si>
  <si>
    <t>560155</t>
  </si>
  <si>
    <t>ООО "Стоматологическая поликлиника "Ростошь"</t>
  </si>
  <si>
    <t>560156</t>
  </si>
  <si>
    <t>ООО "Диа-Дента"</t>
  </si>
  <si>
    <t>560157</t>
  </si>
  <si>
    <t>ООО "Елена"</t>
  </si>
  <si>
    <t>Филиал № 5 ФГБУ "426 ВГ" Минобороны России</t>
  </si>
  <si>
    <t>560163</t>
  </si>
  <si>
    <t>ООО "Евро-Дент"</t>
  </si>
  <si>
    <t>560165</t>
  </si>
  <si>
    <t>ООО "РОМА"</t>
  </si>
  <si>
    <t>560166</t>
  </si>
  <si>
    <t>ООО "Добрый стоматолог"</t>
  </si>
  <si>
    <t>ООО "АИА"</t>
  </si>
  <si>
    <t>ООО "Стома+"</t>
  </si>
  <si>
    <t>ООО МЦКТ "Нью Лайф"</t>
  </si>
  <si>
    <t>ЗАО "Щелкунчик"</t>
  </si>
  <si>
    <t>ООО "ДентоМир"</t>
  </si>
  <si>
    <t>560231</t>
  </si>
  <si>
    <t>ООО "КЛАССИКА"</t>
  </si>
  <si>
    <t>560171</t>
  </si>
  <si>
    <t>ООО "Все свои"</t>
  </si>
  <si>
    <t>560172</t>
  </si>
  <si>
    <t>ООО "Мила Дента"</t>
  </si>
  <si>
    <t>560235</t>
  </si>
  <si>
    <t>ООО "Медгард-Оренбург"</t>
  </si>
  <si>
    <t>560175</t>
  </si>
  <si>
    <t>ООО "Новодент"</t>
  </si>
  <si>
    <t>560237</t>
  </si>
  <si>
    <t>ООО "УНИМЕД"</t>
  </si>
  <si>
    <t>560238</t>
  </si>
  <si>
    <t>ООО "Ситилаб"</t>
  </si>
  <si>
    <t>560177</t>
  </si>
  <si>
    <t>АО "Санаторий "Дубовая роща"</t>
  </si>
  <si>
    <t>560243</t>
  </si>
  <si>
    <t>ООО "Клиника Парацельс"</t>
  </si>
  <si>
    <t>560245</t>
  </si>
  <si>
    <t>ООО "СТМ СТОМАТОЛОГИЯ"</t>
  </si>
  <si>
    <t>560246</t>
  </si>
  <si>
    <t>ООО "ВИТА-ДЕНТ"</t>
  </si>
  <si>
    <t>560186</t>
  </si>
  <si>
    <t>ООО "ДЕНТА - ЛЮКС"</t>
  </si>
  <si>
    <t>560197</t>
  </si>
  <si>
    <t>АНО МЦ "Белая роза"</t>
  </si>
  <si>
    <t>560038</t>
  </si>
  <si>
    <t>ГАУЗ "ОВФД"</t>
  </si>
  <si>
    <t>560205</t>
  </si>
  <si>
    <t>ООО "КДЦ"</t>
  </si>
  <si>
    <t>ГАУЗ "ООКНД"</t>
  </si>
  <si>
    <t>ГАУЗ "ООБ № 3"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</si>
  <si>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2021 году</t>
  </si>
  <si>
    <t>ГБУЗ "ООКПГВВ"</t>
  </si>
  <si>
    <t>ООО "Городская стоматология"</t>
  </si>
  <si>
    <t>ООО "МИБС-Оренбург"</t>
  </si>
  <si>
    <t>Лечение с применением генно-инженерных биологических препаратов и селективных иммунодепрессантов, уровень 1</t>
  </si>
  <si>
    <t>Лечение с применением генно-инженерных биологических препаратов и селективных иммунодепрессантов, уровень 2</t>
  </si>
  <si>
    <t>Лечение с применением генно-инженерных биологических препаратов и селективных иммунодепрессантов, уровень 3</t>
  </si>
  <si>
    <t>Лечение с применением генно-инженерных биологических препаратов и селективных иммунодепрессантов, уровень 4</t>
  </si>
  <si>
    <t>Лечение с применением генно-инженерных биологических препаратов и селективных иммунодепрессантов, уровень 5</t>
  </si>
  <si>
    <t>Лечение с применением генно-инженерных биологических препаратов и селективных иммунодепрессантов, уровень 6</t>
  </si>
  <si>
    <t>Лечение с применением генно-инженерных биологических препаратов и селективных иммунодепрессантов, уровень 7</t>
  </si>
  <si>
    <t>Лечение с применением генно-инженерных биологических препаратов и селективных иммунодепрессантов, уровень 8</t>
  </si>
  <si>
    <t>Код номенклатуры</t>
  </si>
  <si>
    <t xml:space="preserve">Наименование </t>
  </si>
  <si>
    <t>единица оплаты</t>
  </si>
  <si>
    <t>Условия оказания</t>
  </si>
  <si>
    <t>К затрато-емкости</t>
  </si>
  <si>
    <t>Тариф , руб</t>
  </si>
  <si>
    <t>А18.05.002</t>
  </si>
  <si>
    <t xml:space="preserve">Гемодиализ </t>
  </si>
  <si>
    <t>услуга</t>
  </si>
  <si>
    <t>стационарно, дневной стационар,амбулаторно</t>
  </si>
  <si>
    <t>А18.05.002.002</t>
  </si>
  <si>
    <t>Гемодиализ интермиттирующий низкопоточный</t>
  </si>
  <si>
    <t>А18.05.002.001</t>
  </si>
  <si>
    <t>Гемодиализ интермиттирующий высокопоточный</t>
  </si>
  <si>
    <t>А18.05.011</t>
  </si>
  <si>
    <t>Гемодиафильтрация</t>
  </si>
  <si>
    <t>А18.05.004</t>
  </si>
  <si>
    <t>Ультрафильтрация крови</t>
  </si>
  <si>
    <t>стационарно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</si>
  <si>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</si>
  <si>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</si>
  <si>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</si>
  <si>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</si>
  <si>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</si>
  <si>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</si>
  <si>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А18.05.011.001</t>
  </si>
  <si>
    <t>Гемодиафильтрация продленная</t>
  </si>
  <si>
    <t>А18.05.002.005</t>
  </si>
  <si>
    <t>Гемодиализ продолжительный</t>
  </si>
  <si>
    <t xml:space="preserve">сутки </t>
  </si>
  <si>
    <t>А18.05.003.002</t>
  </si>
  <si>
    <t>Гемофильтрация крови продолжительная</t>
  </si>
  <si>
    <t>А18.05.011.002</t>
  </si>
  <si>
    <t xml:space="preserve">Гемодиафильтрация продолжительная </t>
  </si>
  <si>
    <t>А18.30.001</t>
  </si>
  <si>
    <t>Перитонеальный диализ</t>
  </si>
  <si>
    <t>день обмена</t>
  </si>
  <si>
    <t>стационарно, дневной стационар</t>
  </si>
  <si>
    <t>А18.30.001.001</t>
  </si>
  <si>
    <t xml:space="preserve">Перитонеальный диализ проточный </t>
  </si>
  <si>
    <t>А18.30.001.002</t>
  </si>
  <si>
    <t>Перитонеальный диализ с использованием автомати-зированных технологий</t>
  </si>
  <si>
    <t>А18.30.001.003</t>
  </si>
  <si>
    <t>Перитонеальный диализ при нарушении ультрафильтрации</t>
  </si>
  <si>
    <t>NA001</t>
  </si>
  <si>
    <t>Тариф транспортировки пациентов до места проведения гемодиализа (амбулаторно) и обратно</t>
  </si>
  <si>
    <t>Тариф на заместительную почечную терапию методом гемодиализа и перитонеального диализа с 01.01.2021 г.</t>
  </si>
  <si>
    <t>МО</t>
  </si>
  <si>
    <t>СКДпв</t>
  </si>
  <si>
    <t>№ группы по СКД</t>
  </si>
  <si>
    <t>СКДинт</t>
  </si>
  <si>
    <t>расч ПНсмп i</t>
  </si>
  <si>
    <t>факт ПНсмп i с уч К попр</t>
  </si>
  <si>
    <t>ГБУЗ "ССМП" г.Кувандыка"</t>
  </si>
  <si>
    <t>ГБУЗ "ГБ" Г. Ясного</t>
  </si>
  <si>
    <t>1.1 Половозрастные коэффициенты дифференциации подушевого норматива (СКД пвi)</t>
  </si>
  <si>
    <t>Возрастные группы</t>
  </si>
  <si>
    <t>пол</t>
  </si>
  <si>
    <t xml:space="preserve">Значение </t>
  </si>
  <si>
    <t>М</t>
  </si>
  <si>
    <t xml:space="preserve">Ж </t>
  </si>
  <si>
    <t>1-4</t>
  </si>
  <si>
    <t>5-17</t>
  </si>
  <si>
    <t>18-64</t>
  </si>
  <si>
    <t>65 и старше</t>
  </si>
  <si>
    <t>1.2 Коэффициенты уровня окзания медицинской помощи (КУ мо)</t>
  </si>
  <si>
    <t>Группы МО</t>
  </si>
  <si>
    <t>МО уровень 1 подуровень 1</t>
  </si>
  <si>
    <t>МО уровень 1 подуровень 2</t>
  </si>
  <si>
    <t>МО уровень 2 подуровень 1</t>
  </si>
  <si>
    <t>МО уровень 2 подуровень 2</t>
  </si>
  <si>
    <t>1.3 Коэффициент на прикрепившихся лиц с учетом расходов на содержание медицинской организации и оплату труда персонала, устанавливаемого для медицинских организаций и их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(КД от)</t>
  </si>
  <si>
    <t>Группы МО, дифференцированные 
по численности обслуживаемого населения</t>
  </si>
  <si>
    <t>МЕДНОГОРСКАЯ ГБ</t>
  </si>
  <si>
    <t>свыше 20 тыс.чел.</t>
  </si>
  <si>
    <t>БУГУРУСЛАНСКАЯ ГБ</t>
  </si>
  <si>
    <t>БУГУРУСЛАНСКАЯ РБ</t>
  </si>
  <si>
    <t>АБДУЛИНСКАЯ ГБ</t>
  </si>
  <si>
    <t>АКБУЛАКСКАЯ РБ</t>
  </si>
  <si>
    <t>ГАЙСКАЯ ГБ</t>
  </si>
  <si>
    <t>ИЛЕКСКАЯ РБ</t>
  </si>
  <si>
    <t>КУВАНДЫКСКАЯ ГБ</t>
  </si>
  <si>
    <t>НОВООРСКАЯ РБ</t>
  </si>
  <si>
    <t>НОВОСЕРГИЕВСКАЯ РБ</t>
  </si>
  <si>
    <t>ПЕРВОМАЙСКАЯ РБ</t>
  </si>
  <si>
    <t>ПЕРЕВОЛОЦКАЯ РБ</t>
  </si>
  <si>
    <t>САКМАРСКАЯ  РБ</t>
  </si>
  <si>
    <t>САРАКТАШСКАЯ РБ</t>
  </si>
  <si>
    <t>СОЛЬ-ИЛЕЦКАЯ ГБ</t>
  </si>
  <si>
    <t>СОРОЧИНСКАЯ ГБ</t>
  </si>
  <si>
    <t>ТАШЛИНСКАЯ РБ</t>
  </si>
  <si>
    <t>ТОЦКАЯ РБ</t>
  </si>
  <si>
    <t>ЯСНЕНСКАЯ ГБ</t>
  </si>
  <si>
    <t>АДАМОВСКАЯ РБ</t>
  </si>
  <si>
    <t>до 20 тыс.чел.</t>
  </si>
  <si>
    <t>АЛЕКСАНДРОВСКАЯ РБ</t>
  </si>
  <si>
    <t>АСЕКЕЕВСКАЯ РБ</t>
  </si>
  <si>
    <t>БЕЛЯЕВСКАЯ РБ</t>
  </si>
  <si>
    <t>ГРАЧЕВСКАЯ РБ</t>
  </si>
  <si>
    <t>ДОМБАРОВСКАЯ РБ</t>
  </si>
  <si>
    <t>КВАРКЕНСКАЯ РБ</t>
  </si>
  <si>
    <t>КРАСНОГВАРДЕЙСКАЯ РБ</t>
  </si>
  <si>
    <t>КУРМАНАЕВСКАЯ РБ</t>
  </si>
  <si>
    <t>МАТВЕЕВСКАЯ РБ</t>
  </si>
  <si>
    <t>ОКТЯБРЬСКАЯ РБ</t>
  </si>
  <si>
    <t>ПОНОМАРЕВСКАЯ РБ</t>
  </si>
  <si>
    <t>СВЕТЛИНСКАЯ РБ</t>
  </si>
  <si>
    <t>СЕВЕРНАЯ РБ</t>
  </si>
  <si>
    <t>ТЮЛЬГАНСКАЯ РБ</t>
  </si>
  <si>
    <t>ШАРЛЫКСКАЯ РБ</t>
  </si>
  <si>
    <t>АБДУЛИНСКАЯ ПОЛ-КА РЖД-МЕДИЦИНА Г. АБДУЛИНО</t>
  </si>
  <si>
    <t>Значения коэффициентов дифференциации подушевого норматива финансового обеспечения амбулаторной помощи на 2021 год</t>
  </si>
  <si>
    <t>ГБ г.МЕДНОГОРСКА</t>
  </si>
  <si>
    <t>ГБ г.БУГУРУСЛАНА</t>
  </si>
  <si>
    <t>ГБ г.АБДУЛИНО</t>
  </si>
  <si>
    <t>ГБ г.ГАЯ</t>
  </si>
  <si>
    <t xml:space="preserve">ГБ г.КУВАНДЫКА </t>
  </si>
  <si>
    <t>ГБ г.СОЛЬ-ИЛЕЦА</t>
  </si>
  <si>
    <t>ГБ г.СОРОЧИНСКА</t>
  </si>
  <si>
    <t>ГБ г.ЯСНЕНОГО</t>
  </si>
  <si>
    <t>МОЕР</t>
  </si>
  <si>
    <t>Краткое наименование МО</t>
  </si>
  <si>
    <t>КДпвi</t>
  </si>
  <si>
    <t>КУмо</t>
  </si>
  <si>
    <t>КДот</t>
  </si>
  <si>
    <t>СКД</t>
  </si>
  <si>
    <t>расч ПНАi</t>
  </si>
  <si>
    <t>факт ПНАi с уч К попр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</si>
  <si>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</si>
  <si>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</si>
  <si>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</si>
  <si>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</si>
  <si>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</si>
  <si>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</si>
  <si>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</si>
  <si>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</si>
  <si>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</si>
  <si>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</si>
  <si>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</si>
  <si>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</si>
  <si>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</si>
  <si>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</si>
  <si>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</si>
  <si>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</si>
  <si>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</si>
  <si>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</si>
  <si>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БУЗУЛУКСКАЯ БОЛЬНИЦА СКОРОЙ МЕДИЦИНСКОЙ ПОМОЩИ</t>
  </si>
  <si>
    <t>ОРЕНБУРГСКАЯ РБ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</si>
  <si>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</si>
  <si>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</si>
  <si>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</si>
  <si>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</si>
  <si>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</si>
  <si>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</si>
  <si>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</si>
  <si>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</si>
  <si>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</si>
  <si>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</si>
  <si>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Наименование профиля ВМП</t>
  </si>
  <si>
    <t>№ группы ВМП</t>
  </si>
  <si>
    <t>Федеральный норматив финансовых затрат  по ПГГ</t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</si>
  <si>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</si>
  <si>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t xml:space="preserve">Тариф на 2021г. </t>
  </si>
  <si>
    <t>"Абдоминальная хирургия"</t>
  </si>
  <si>
    <t>"Акушерство и гинекология"</t>
  </si>
  <si>
    <t>"Гастроэнтерология"</t>
  </si>
  <si>
    <t>"Гематология"</t>
  </si>
  <si>
    <t>"Детская хирургия в период новорожденности"</t>
  </si>
  <si>
    <t>"Дерматовенерология"</t>
  </si>
  <si>
    <t xml:space="preserve">"Комбустиология" </t>
  </si>
  <si>
    <t>"Нейрохирургия"</t>
  </si>
  <si>
    <t xml:space="preserve">"Неонатология" </t>
  </si>
  <si>
    <t>"Онкология"</t>
  </si>
  <si>
    <t>"Оториноларингология"</t>
  </si>
  <si>
    <t>"Офтальмология"</t>
  </si>
  <si>
    <t>"Педиатрия"</t>
  </si>
  <si>
    <t>"Ревматология"</t>
  </si>
  <si>
    <t>"Сердечно-сосудистая хирургия"</t>
  </si>
  <si>
    <t>"Торакальная хирургия"</t>
  </si>
  <si>
    <t>"Травматология и ортопедия"</t>
  </si>
  <si>
    <t>"Урология"</t>
  </si>
  <si>
    <t>"Челюстно-лицевая хирургия"</t>
  </si>
  <si>
    <t>"Эндокринология"</t>
  </si>
  <si>
    <t>убрать</t>
  </si>
  <si>
    <t>Код специаль-ности</t>
  </si>
  <si>
    <t xml:space="preserve">Врачебная специальность </t>
  </si>
  <si>
    <t>В</t>
  </si>
  <si>
    <t>Д</t>
  </si>
  <si>
    <t>Акушерство-гинекология</t>
  </si>
  <si>
    <t>Аллергология</t>
  </si>
  <si>
    <t>Терапия (общая)</t>
  </si>
  <si>
    <t>Генетика</t>
  </si>
  <si>
    <t>Дерматовенерология</t>
  </si>
  <si>
    <t>Кардиоревматология</t>
  </si>
  <si>
    <t>Хирургия (общая)</t>
  </si>
  <si>
    <t>Инфекционные</t>
  </si>
  <si>
    <t>Нефрология</t>
  </si>
  <si>
    <t>Общая врачебная практика (семейная медицина)</t>
  </si>
  <si>
    <t>Ортодонтия</t>
  </si>
  <si>
    <t>Стоматология</t>
  </si>
  <si>
    <t>Отоларингология</t>
  </si>
  <si>
    <t>Радиология</t>
  </si>
  <si>
    <t>Стоматология общей практики</t>
  </si>
  <si>
    <t>Стоматология ортопедическая</t>
  </si>
  <si>
    <t>Стоматология терапевтическая</t>
  </si>
  <si>
    <t>Стоматология хирургическая</t>
  </si>
  <si>
    <t>Сурдология-отоларингология</t>
  </si>
  <si>
    <t>Токсикология</t>
  </si>
  <si>
    <t>Травматология</t>
  </si>
  <si>
    <t>Стоматология (средний медперсонал)</t>
  </si>
  <si>
    <t>Таблица соответствия врачебных специальностей перечню специалистов, применяемому для оплаты амбулаторной помощи в 2021 году</t>
  </si>
  <si>
    <t>Врачебная специальность в соответствии с перечнем, предусмотренным Тарифным соглашением на 2021 г.</t>
  </si>
  <si>
    <t>№</t>
  </si>
  <si>
    <t>Название КСГ</t>
  </si>
  <si>
    <t>Шифр МКБ</t>
  </si>
  <si>
    <t>Нозологические формы</t>
  </si>
  <si>
    <t>Код мед.услуг</t>
  </si>
  <si>
    <t>Стандарт диагностики и лечения название услуг</t>
  </si>
  <si>
    <t xml:space="preserve">УЕТ услуги </t>
  </si>
  <si>
    <t>Частота /крат-ность представ-ления/ время на 1 посещ</t>
  </si>
  <si>
    <t>УЕТ по КСГ</t>
  </si>
  <si>
    <t>Кол-во посеще-ний</t>
  </si>
  <si>
    <t>d001</t>
  </si>
  <si>
    <t>Состояния и заболевания твёрдых тканей, требующие проведения профессиональной гигиены полости рта  и ремтерапии у детей</t>
  </si>
  <si>
    <t>К03.6</t>
  </si>
  <si>
    <t>Отложения (наросты) на зубах (налет присли, коричневый налет)</t>
  </si>
  <si>
    <t>B01.064.003</t>
  </si>
  <si>
    <t>Прием (осмотр, консультация) врача стоматолога-детского первичный</t>
  </si>
  <si>
    <t>0,4</t>
  </si>
  <si>
    <t>B01.065.007</t>
  </si>
  <si>
    <t>Прием (осмотр, консультация) врача стоматолога первичный</t>
  </si>
  <si>
    <t>B01.065.003</t>
  </si>
  <si>
    <t>Прием (осмотр, консультация) зубного врача первичный</t>
  </si>
  <si>
    <t>B01.065.005</t>
  </si>
  <si>
    <t>Прием (осмотр, консультация) гигиентиста стоматологического первичный</t>
  </si>
  <si>
    <t>Стандарт лечения</t>
  </si>
  <si>
    <t>A16.07.020.001</t>
  </si>
  <si>
    <t>Удаление наддесневых и поддесневых зубных отложений в области зуба  ручным методом</t>
  </si>
  <si>
    <t>1/7</t>
  </si>
  <si>
    <t>A11.07.012</t>
  </si>
  <si>
    <t>Глубокое фторирование эмали зуба</t>
  </si>
  <si>
    <t>Итого</t>
  </si>
  <si>
    <t>20-30 мин</t>
  </si>
  <si>
    <t>d002</t>
  </si>
  <si>
    <t>Травма зуба</t>
  </si>
  <si>
    <t>S02.5</t>
  </si>
  <si>
    <t xml:space="preserve">Перелом коронки зуба закрытый </t>
  </si>
  <si>
    <t>B01.064.004</t>
  </si>
  <si>
    <t>Прием (осмотр, консультация) врача стоматолога -детского повторный</t>
  </si>
  <si>
    <t>0,2</t>
  </si>
  <si>
    <t>B01.065.008</t>
  </si>
  <si>
    <t>Прием (осмотр, консультация) врача-стоматолога повторный</t>
  </si>
  <si>
    <t>B01.065.004</t>
  </si>
  <si>
    <t>Прием (осмотр, консультация) зубного врача повторный</t>
  </si>
  <si>
    <t>Стандарт диагностики</t>
  </si>
  <si>
    <t>A06.07.003</t>
  </si>
  <si>
    <t>Прицельная внутриротовая контактная рентгенография</t>
  </si>
  <si>
    <t>0,3</t>
  </si>
  <si>
    <t>A06.07.010</t>
  </si>
  <si>
    <t>Радиовизиография челюстно-лицевой области</t>
  </si>
  <si>
    <t>A06.30.002</t>
  </si>
  <si>
    <t>Описание и интерпретация рентгенографических изображений</t>
  </si>
  <si>
    <t>0,1</t>
  </si>
  <si>
    <t>A05.07.001</t>
  </si>
  <si>
    <t>Электроодонтометрия</t>
  </si>
  <si>
    <t>Cтандарт лечения</t>
  </si>
  <si>
    <t>B01.003.004.002</t>
  </si>
  <si>
    <t>Анестезия проводниковая</t>
  </si>
  <si>
    <t>0,01</t>
  </si>
  <si>
    <t>B01.003.004.004</t>
  </si>
  <si>
    <t>Анестезия аппликационная</t>
  </si>
  <si>
    <t>0,8</t>
  </si>
  <si>
    <t>B01.003.004.005</t>
  </si>
  <si>
    <t>Анестезия инфильтрационная</t>
  </si>
  <si>
    <t>A16.07.019</t>
  </si>
  <si>
    <t>Временное шинирование при травме зуба  (лигатура, нить, проволочный ретейнер-3 зуба)</t>
  </si>
  <si>
    <t>A16.07.082</t>
  </si>
  <si>
    <t xml:space="preserve">Сошлифовывание твердых тканей зуба </t>
  </si>
  <si>
    <t>0,5</t>
  </si>
  <si>
    <t>A11.07.024</t>
  </si>
  <si>
    <t>Местное применение реминерализирующих препаратов в области зуба</t>
  </si>
  <si>
    <t>Итого:</t>
  </si>
  <si>
    <t>от 1 до 3</t>
  </si>
  <si>
    <t>d003</t>
  </si>
  <si>
    <t xml:space="preserve">Заболевания твердых тканей зуба у детей, не требующие восстановительного лечения </t>
  </si>
  <si>
    <t>К02.0</t>
  </si>
  <si>
    <t>Кариес эмали</t>
  </si>
  <si>
    <t>0,6</t>
  </si>
  <si>
    <t>К02.3</t>
  </si>
  <si>
    <t>Приостановившийся кариес</t>
  </si>
  <si>
    <t>К02.9</t>
  </si>
  <si>
    <t>Кариес зубов неуточненный</t>
  </si>
  <si>
    <t>К03.9</t>
  </si>
  <si>
    <t>Болезнь твердых тканей зубов неуточненная</t>
  </si>
  <si>
    <t>К00.3</t>
  </si>
  <si>
    <t>Крапчатые зубы</t>
  </si>
  <si>
    <t>К00.4</t>
  </si>
  <si>
    <t>Нарушения формирования зубов</t>
  </si>
  <si>
    <t>К00.8</t>
  </si>
  <si>
    <t>Другие нарушения развития зубов</t>
  </si>
  <si>
    <t>К00.5</t>
  </si>
  <si>
    <t>Наследственные нарушения структуры зуба, не классифицированные в других рубриках</t>
  </si>
  <si>
    <t>B01.065.006</t>
  </si>
  <si>
    <t>Прием (осмотр, консультация) гигиентиста стоматологического повторный</t>
  </si>
  <si>
    <t>Стандарт диагностики :</t>
  </si>
  <si>
    <t>A12.07.001</t>
  </si>
  <si>
    <t>Витальное окрашивание твердых тканй зуба</t>
  </si>
  <si>
    <t>0,5/7</t>
  </si>
  <si>
    <t>К00.9</t>
  </si>
  <si>
    <t>Нарушения развития зубов неуточненное</t>
  </si>
  <si>
    <t>Стандарт лечения:</t>
  </si>
  <si>
    <t>0,2/7</t>
  </si>
  <si>
    <t>0,14/7</t>
  </si>
  <si>
    <t>A17.07.003</t>
  </si>
  <si>
    <t>Диатермокоагуляция при патологии полости рта и зубов</t>
  </si>
  <si>
    <t>0,02</t>
  </si>
  <si>
    <t>A16.07.057</t>
  </si>
  <si>
    <t>Запечатывание фиссуры зуба герметиком</t>
  </si>
  <si>
    <t>0,3/7</t>
  </si>
  <si>
    <t>0,1/7</t>
  </si>
  <si>
    <t>A11.07.023</t>
  </si>
  <si>
    <t>Применение мтода серебрния зуба</t>
  </si>
  <si>
    <t>10-15 мин</t>
  </si>
  <si>
    <t>d004</t>
  </si>
  <si>
    <t xml:space="preserve">Заболевания твёрдых тканей зуба, требующие восстановительного лечения у детей </t>
  </si>
  <si>
    <t>К02.1</t>
  </si>
  <si>
    <t>Кариес дентина</t>
  </si>
  <si>
    <t>К02.2</t>
  </si>
  <si>
    <t>Кариес цемента</t>
  </si>
  <si>
    <t>К02.8</t>
  </si>
  <si>
    <t>Другой уточненный кариес зубов</t>
  </si>
  <si>
    <t>К03.0</t>
  </si>
  <si>
    <t>Повышенное стирание зубов</t>
  </si>
  <si>
    <t>К03.2</t>
  </si>
  <si>
    <t>Эрозия зубов</t>
  </si>
  <si>
    <t>0,007</t>
  </si>
  <si>
    <t>К03.3</t>
  </si>
  <si>
    <t>Патологическая резорбция зубов</t>
  </si>
  <si>
    <t>К03.8</t>
  </si>
  <si>
    <t>Чувствительный дентин</t>
  </si>
  <si>
    <t>0,03</t>
  </si>
  <si>
    <t>0,07</t>
  </si>
  <si>
    <t>0,23</t>
  </si>
  <si>
    <t>A16.07.002.009</t>
  </si>
  <si>
    <t>Наложение временной пломбы</t>
  </si>
  <si>
    <t>0,004</t>
  </si>
  <si>
    <t>A16.07.091</t>
  </si>
  <si>
    <t>Снятие временной пломбы</t>
  </si>
  <si>
    <t>A16.07.002.001</t>
  </si>
  <si>
    <t>Восстановление зуба пломбой I, II, III, V, VI  класс по Блэку с использованием стоматологических   цементов</t>
  </si>
  <si>
    <t>0,12</t>
  </si>
  <si>
    <t>К03.1</t>
  </si>
  <si>
    <t>Клиновидный дефект</t>
  </si>
  <si>
    <t>A16.07.002.002</t>
  </si>
  <si>
    <t>Восстановление зуба пломбой I, II,III, V,VI  класс по  Блэку с использованием  материалов химического отверждения</t>
  </si>
  <si>
    <t>0,31</t>
  </si>
  <si>
    <t>A16.07.002.003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</si>
  <si>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</si>
  <si>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0,16</t>
  </si>
  <si>
    <t>A16.07.002.004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</si>
  <si>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</si>
  <si>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0,33</t>
  </si>
  <si>
    <t>A16.07.002.005</t>
  </si>
  <si>
    <t>Восстановление зуба IV класс по Блэку с использованием  стеклоиномерных  цементов</t>
  </si>
  <si>
    <t>0,00017</t>
  </si>
  <si>
    <t>A16.07.002.006</t>
  </si>
  <si>
    <t>Восстановление зуба, IV класс по Блэку с использованием  материалов химического отверждения</t>
  </si>
  <si>
    <t>0,005</t>
  </si>
  <si>
    <t>A16.07.002.010</t>
  </si>
  <si>
    <t>Восстановление зуба пломбой I, V, VI класс по Блеку с использованием материалов из фотополимеров</t>
  </si>
  <si>
    <t>0,019</t>
  </si>
  <si>
    <t>A16.07.002.011</t>
  </si>
  <si>
    <t>Восстановление зуба пломбой II, III класс по Блеку с использованием материалов из фотополимеров</t>
  </si>
  <si>
    <t>0,048</t>
  </si>
  <si>
    <t>A16.07.002.012</t>
  </si>
  <si>
    <t>Восстановление зуба пломбой IV класс по Блеку с использованием материалов из фотополимеров</t>
  </si>
  <si>
    <t>0,00783</t>
  </si>
  <si>
    <t>4,08</t>
  </si>
  <si>
    <t>от 1 до 2</t>
  </si>
  <si>
    <t>d005</t>
  </si>
  <si>
    <t>Заболевания твердых тканей зуба, требующие эндодонтического лечения  с последующим восстановлением у детей 1 корневого зуба</t>
  </si>
  <si>
    <t>К04.0</t>
  </si>
  <si>
    <t>Пульпит (острый, хронический, фиброзный)</t>
  </si>
  <si>
    <t>К04.1</t>
  </si>
  <si>
    <t>Некроз пульпы</t>
  </si>
  <si>
    <t>К04.2</t>
  </si>
  <si>
    <t>Дегенерация пульпы (гипертрофический пульпит)</t>
  </si>
  <si>
    <t>К04.3</t>
  </si>
  <si>
    <t>Неправильное формирование твердых тканей в пульпе</t>
  </si>
  <si>
    <t>0,7</t>
  </si>
  <si>
    <t>К04.4</t>
  </si>
  <si>
    <t>Острый апикальный периодонтит пульпарного происхождения- острый серозный, острый гнойный или обострение хронического периодонтита</t>
  </si>
  <si>
    <t>К04.5</t>
  </si>
  <si>
    <t xml:space="preserve">Хронический апикальный периодонтит </t>
  </si>
  <si>
    <t>К04.6</t>
  </si>
  <si>
    <t xml:space="preserve">Периапикальный абсцесс с полостью </t>
  </si>
  <si>
    <t>К04.7</t>
  </si>
  <si>
    <t>Периапикальный абсцесс без полости</t>
  </si>
  <si>
    <t>К04.9</t>
  </si>
  <si>
    <t>Другие и неуточненные болезни пульпы и периапикальных тканей</t>
  </si>
  <si>
    <t>1,41</t>
  </si>
  <si>
    <t>0,09</t>
  </si>
  <si>
    <t>S03.2</t>
  </si>
  <si>
    <t>Вывих(полный, неполный) постоянного, молочного зуба</t>
  </si>
  <si>
    <t>Перелом коронки зуба открытый (с повреждением пульпы )</t>
  </si>
  <si>
    <t>0,13</t>
  </si>
  <si>
    <t>0,37</t>
  </si>
  <si>
    <t>0,65</t>
  </si>
  <si>
    <t>A11.07.027</t>
  </si>
  <si>
    <t>Наложение девитализирующей пасты</t>
  </si>
  <si>
    <t>0,14</t>
  </si>
  <si>
    <t>A16.07.010</t>
  </si>
  <si>
    <t>Пульпотомия (ампутация коронковой пульпы)</t>
  </si>
  <si>
    <t>A16.07.030.001</t>
  </si>
  <si>
    <t>Инструментальная и медикаментозная обработка одного хорошо проходимого корневого канала</t>
  </si>
  <si>
    <t>0,967</t>
  </si>
  <si>
    <t>A16.07.030.002</t>
  </si>
  <si>
    <t>Инструментальная и медикаментозная обработка одного плохо проходимого корневого канала</t>
  </si>
  <si>
    <t>0,093</t>
  </si>
  <si>
    <t>Экстирпация пульпы (или трепанация, раскрытие полости зуба)</t>
  </si>
  <si>
    <t>A16.07.082.001</t>
  </si>
  <si>
    <t>Распломбирование корневого канала ранее лченного пастой</t>
  </si>
  <si>
    <t>A16.07.082.002</t>
  </si>
  <si>
    <t>Распломбирование корневого канала ранее лченного фосфатцементом/резорцинформальдегидным методом</t>
  </si>
  <si>
    <t>0,0009</t>
  </si>
  <si>
    <t>A16.07.030.003</t>
  </si>
  <si>
    <t>Временное пломбирование лекарственным препаратом одного корневого канала</t>
  </si>
  <si>
    <t>A16.07.008.001</t>
  </si>
  <si>
    <t>Пломбирование корневого канала зуба пастой</t>
  </si>
  <si>
    <t>1,06</t>
  </si>
  <si>
    <t>A16.07.008.002</t>
  </si>
  <si>
    <t>Пломбирование корневого канала зуба гуттаперчивыми штифтами</t>
  </si>
  <si>
    <t>0,19</t>
  </si>
  <si>
    <t>0,031</t>
  </si>
  <si>
    <t>0,56</t>
  </si>
  <si>
    <t>0,0035</t>
  </si>
  <si>
    <t>0,068</t>
  </si>
  <si>
    <t>0,018</t>
  </si>
  <si>
    <t>0,125</t>
  </si>
  <si>
    <t>0,034</t>
  </si>
  <si>
    <t>A17.07.006</t>
  </si>
  <si>
    <t>Депофорез корневого канала зуба</t>
  </si>
  <si>
    <t>0,0004</t>
  </si>
  <si>
    <t>30-40 мин</t>
  </si>
  <si>
    <t>9,78</t>
  </si>
  <si>
    <t>d006</t>
  </si>
  <si>
    <t>Заболевания твердых тканей зуба, требующие эндодонтического лечения с последующим восстановлением у детей 2 корневого зуба</t>
  </si>
  <si>
    <t>0,05</t>
  </si>
  <si>
    <t>0,34</t>
  </si>
  <si>
    <t>0,77</t>
  </si>
  <si>
    <t>0,18</t>
  </si>
  <si>
    <t>1,56</t>
  </si>
  <si>
    <t>0,27</t>
  </si>
  <si>
    <t>0,009</t>
  </si>
  <si>
    <t>0,003</t>
  </si>
  <si>
    <t>A16.07.008.003</t>
  </si>
  <si>
    <t>Пломбирование корневых каналов зуба пастой</t>
  </si>
  <si>
    <t>1,83</t>
  </si>
  <si>
    <t>Пломбирование корневых каналов гуттаперчивыми штифтами</t>
  </si>
  <si>
    <t>0,015</t>
  </si>
  <si>
    <t>0,06</t>
  </si>
  <si>
    <t>0,682</t>
  </si>
  <si>
    <t>0,006</t>
  </si>
  <si>
    <t>0,097</t>
  </si>
  <si>
    <t>30-50 мин</t>
  </si>
  <si>
    <t>11,55</t>
  </si>
  <si>
    <t>d007</t>
  </si>
  <si>
    <t>Заболевания твердых тканей зуба, требующие эндодонтического лечения  с последующим восстановлением у детей 3 и более корневого зуба</t>
  </si>
  <si>
    <t>0,35</t>
  </si>
  <si>
    <t>0,26</t>
  </si>
  <si>
    <t>2</t>
  </si>
  <si>
    <t>0,95</t>
  </si>
  <si>
    <t>0,016</t>
  </si>
  <si>
    <t>0,0016</t>
  </si>
  <si>
    <t>0,15</t>
  </si>
  <si>
    <t>2,95</t>
  </si>
  <si>
    <t>0,04</t>
  </si>
  <si>
    <t>0,54</t>
  </si>
  <si>
    <t>40-60 мин</t>
  </si>
  <si>
    <t>14,91</t>
  </si>
  <si>
    <t>от 2 до 5</t>
  </si>
  <si>
    <t>d008</t>
  </si>
  <si>
    <t xml:space="preserve">Заболевания твердых тканей зуба, требующие ампутационного и /или импрегнационного метода лечения с последующим восстановлением у детей </t>
  </si>
  <si>
    <t>Пульпит (острый,хронический фиброзный)</t>
  </si>
  <si>
    <t xml:space="preserve">Некроз пульпы </t>
  </si>
  <si>
    <t>Cтандарт диагностики</t>
  </si>
  <si>
    <t>0,08</t>
  </si>
  <si>
    <t>0,32</t>
  </si>
  <si>
    <t>0,25</t>
  </si>
  <si>
    <t>0,063</t>
  </si>
  <si>
    <t>0,11</t>
  </si>
  <si>
    <t>0,633</t>
  </si>
  <si>
    <t>0,0008</t>
  </si>
  <si>
    <t>0,001</t>
  </si>
  <si>
    <t>0,0334</t>
  </si>
  <si>
    <t>0,0001</t>
  </si>
  <si>
    <t>20 мин</t>
  </si>
  <si>
    <t>5,08</t>
  </si>
  <si>
    <t>d009</t>
  </si>
  <si>
    <t>Воспалительные,воспалительно-деструктивные, деструктивные заболевания тканей пародонта, требующие медикаментозного лечения и/или шинирования у детей</t>
  </si>
  <si>
    <t>К05.0</t>
  </si>
  <si>
    <t>Гингивит острый</t>
  </si>
  <si>
    <t xml:space="preserve">К05.1  </t>
  </si>
  <si>
    <t>Гингивит хронический</t>
  </si>
  <si>
    <t>К05.2</t>
  </si>
  <si>
    <t>Острый пародонтит</t>
  </si>
  <si>
    <t>К05.3</t>
  </si>
  <si>
    <t>Хронический пародонтит</t>
  </si>
  <si>
    <t>К05.4</t>
  </si>
  <si>
    <t>Пародонтоз юношеский</t>
  </si>
  <si>
    <t>К05.5</t>
  </si>
  <si>
    <t>Другие болезни пародонта</t>
  </si>
  <si>
    <t>К06.1</t>
  </si>
  <si>
    <t>Гипертрофия десны</t>
  </si>
  <si>
    <t>К06.2</t>
  </si>
  <si>
    <t>Поражения десны и беззубого альвеолярного отростка,обусловленного травмой</t>
  </si>
  <si>
    <t>К06.8</t>
  </si>
  <si>
    <t>Другие уточненные изменения десны и беззубого альвеолярного отростка</t>
  </si>
  <si>
    <t>К06.9</t>
  </si>
  <si>
    <t>Изменения десны и беззубого альвеолярного отростка неуточненные</t>
  </si>
  <si>
    <t>1</t>
  </si>
  <si>
    <t>A16.07.051</t>
  </si>
  <si>
    <t xml:space="preserve">Профессиональная гигиена полости рта и зубов </t>
  </si>
  <si>
    <t>A11.07.022</t>
  </si>
  <si>
    <t>Апликация лекарственного препарата на слизистую оболочку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</si>
  <si>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</si>
  <si>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</si>
  <si>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A25.07.001</t>
  </si>
  <si>
    <t>Назначение лекарственной терапии при заболеваниях полости рта и зубов</t>
  </si>
  <si>
    <t>25-30 мин</t>
  </si>
  <si>
    <t>d010</t>
  </si>
  <si>
    <t>Заболевания слизистой оболочки полости рта,губ, языка, требующие медикаментозного лечения у детей</t>
  </si>
  <si>
    <t>L10.0</t>
  </si>
  <si>
    <t>Пузырчатка обыкновенная</t>
  </si>
  <si>
    <t>L43.0</t>
  </si>
  <si>
    <t>Лишай гипертрофический красный плоский</t>
  </si>
  <si>
    <t>L43.8</t>
  </si>
  <si>
    <t>Другой красный плоский лишай</t>
  </si>
  <si>
    <t>L43.9</t>
  </si>
  <si>
    <t>Лишай красный плоский неуточненный</t>
  </si>
  <si>
    <t>В00.2</t>
  </si>
  <si>
    <t>Герпетический гингивостоматит и фаринготонзилит</t>
  </si>
  <si>
    <t>В37.0</t>
  </si>
  <si>
    <t>Кандидозный стоматит</t>
  </si>
  <si>
    <t>К12.0</t>
  </si>
  <si>
    <t>Рецидивирующие афты полости рта</t>
  </si>
  <si>
    <t xml:space="preserve">К12.1 </t>
  </si>
  <si>
    <t>Другие формы стоматита</t>
  </si>
  <si>
    <t>A11.01.019</t>
  </si>
  <si>
    <t>Получение соскоба с эрозивно-язвенных элементов кожи и слизистых оболочек</t>
  </si>
  <si>
    <t>К13.0</t>
  </si>
  <si>
    <t xml:space="preserve">Болезни губ </t>
  </si>
  <si>
    <t>К13.1</t>
  </si>
  <si>
    <t>Прикусывание щеки и губ</t>
  </si>
  <si>
    <t>A13.30.007</t>
  </si>
  <si>
    <t>Обучение гигиене полости рта у ребенка</t>
  </si>
  <si>
    <t>К13.2</t>
  </si>
  <si>
    <t>лейкоплакия и другие изменения эпителия полости рта,включая язык</t>
  </si>
  <si>
    <t>К13.7</t>
  </si>
  <si>
    <t>Поражение слизистой оболочки полости рта неуточненные</t>
  </si>
  <si>
    <t>К14.0</t>
  </si>
  <si>
    <t>Глоссит</t>
  </si>
  <si>
    <t>Назначение лекарственных препаратов при заболеваниях полости рта и зубов</t>
  </si>
  <si>
    <t>К14.1</t>
  </si>
  <si>
    <t>Географический язык</t>
  </si>
  <si>
    <t>К14.3</t>
  </si>
  <si>
    <t>Гипертрофия сосочков языка</t>
  </si>
  <si>
    <t>К14.4</t>
  </si>
  <si>
    <t>Атрофия сосочков языка</t>
  </si>
  <si>
    <t>К14.6</t>
  </si>
  <si>
    <t>Глоссодиния</t>
  </si>
  <si>
    <t>К14.8</t>
  </si>
  <si>
    <t>Другие болезни языка</t>
  </si>
  <si>
    <t>К14.9</t>
  </si>
  <si>
    <t>Болезни языка неуточненные</t>
  </si>
  <si>
    <t>d011</t>
  </si>
  <si>
    <t>Профилактический приём (осмотр) дети</t>
  </si>
  <si>
    <t>Z00.0</t>
  </si>
  <si>
    <t>Общий медицинский осмотр</t>
  </si>
  <si>
    <t>B04.064.002</t>
  </si>
  <si>
    <t xml:space="preserve">Профилактический прием (осмотр, консультация) врача стоматолога-детского </t>
  </si>
  <si>
    <t>Z01.2</t>
  </si>
  <si>
    <t>Стоматологическое обследование</t>
  </si>
  <si>
    <t>B04.065.004</t>
  </si>
  <si>
    <t>Профилактический прием (осмотр/консультация) зубного врача</t>
  </si>
  <si>
    <t>B04.065.006</t>
  </si>
  <si>
    <t>Профилактический прием (осмотр/консультация) врача-стоматолога</t>
  </si>
  <si>
    <t>15 мин</t>
  </si>
  <si>
    <t>№ КСГ</t>
  </si>
  <si>
    <t>Нименование клинико-статистической группы</t>
  </si>
  <si>
    <t xml:space="preserve">Шифр МКБ    </t>
  </si>
  <si>
    <t>Код услуги</t>
  </si>
  <si>
    <t>t001</t>
  </si>
  <si>
    <t xml:space="preserve">Заболевания твёрдых тканей зуба, требующие восстановительного лечения </t>
  </si>
  <si>
    <t>B01.065.001</t>
  </si>
  <si>
    <t>Прием(осмотр, консультация) врача стоматолога-терапевта первичный</t>
  </si>
  <si>
    <t>B01.065.002</t>
  </si>
  <si>
    <t>Прием (осмотр, консультация) врача-стоматолога-терапевта повторный</t>
  </si>
  <si>
    <t>Повыш стирание зубов</t>
  </si>
  <si>
    <t>0,43</t>
  </si>
  <si>
    <t>0,0003</t>
  </si>
  <si>
    <t>0,00018</t>
  </si>
  <si>
    <t>0,0335</t>
  </si>
  <si>
    <t>S02.50</t>
  </si>
  <si>
    <t xml:space="preserve">Перелом коронки зуба без поврежедния пульпы </t>
  </si>
  <si>
    <t>0,197</t>
  </si>
  <si>
    <t>0,03793</t>
  </si>
  <si>
    <t>0,44324</t>
  </si>
  <si>
    <t>0,05267</t>
  </si>
  <si>
    <t>0,051</t>
  </si>
  <si>
    <t>0,1437</t>
  </si>
  <si>
    <t>0,036</t>
  </si>
  <si>
    <t>Сошлифовывание твердых тканей  зуба</t>
  </si>
  <si>
    <t>30-35 мин</t>
  </si>
  <si>
    <t>4,34</t>
  </si>
  <si>
    <t>t002</t>
  </si>
  <si>
    <t xml:space="preserve">Заболевания твердых тканей зуба, требующие эндодонтического лечения с последующим восстановлением 1 корневого зуба </t>
  </si>
  <si>
    <t>Острый апикальный периодонтит пульпарного происхож, острый серозный, острый гнойный или обострение хронич периодонтита</t>
  </si>
  <si>
    <t>0,21</t>
  </si>
  <si>
    <t>0,67</t>
  </si>
  <si>
    <t>A16.07.092</t>
  </si>
  <si>
    <t>Трепанация зуба, искусственной коронки</t>
  </si>
  <si>
    <t>0,017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</si>
  <si>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</si>
  <si>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</si>
  <si>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 xml:space="preserve">Вывих(полный, неполный) </t>
  </si>
  <si>
    <t>S02.51</t>
  </si>
  <si>
    <t>Распломбирование корневого канала ранее леченного фосфатцементом/пастой</t>
  </si>
  <si>
    <t xml:space="preserve">Временное пломбирование лекарственным  препаратом     корневого канала </t>
  </si>
  <si>
    <t>Восстановление зуба IV класс по Блэку с исп-нием стеклоиномерных цементов</t>
  </si>
  <si>
    <t>0,02346</t>
  </si>
  <si>
    <t>0,14529</t>
  </si>
  <si>
    <t>0,0441</t>
  </si>
  <si>
    <t>40-50 мин</t>
  </si>
  <si>
    <t>10,12</t>
  </si>
  <si>
    <t>t003</t>
  </si>
  <si>
    <t>Заболевания твердых тканей зуба, требующие эндодонтического лечения с последующим восстановлением 2 корневого зуба</t>
  </si>
  <si>
    <t>0,83</t>
  </si>
  <si>
    <t>0,078</t>
  </si>
  <si>
    <t>50-60 мин</t>
  </si>
  <si>
    <t>12,27</t>
  </si>
  <si>
    <t>t004</t>
  </si>
  <si>
    <t>Заболевания твердых тканей зуба, требующие эндодонтического лечения с последующим восстановлением 3 и более корневого зуба</t>
  </si>
  <si>
    <t>0,9</t>
  </si>
  <si>
    <t>0,96</t>
  </si>
  <si>
    <t>0,0221</t>
  </si>
  <si>
    <t>0,0337</t>
  </si>
  <si>
    <t>0,6039</t>
  </si>
  <si>
    <t>0,0326</t>
  </si>
  <si>
    <t>0,1718</t>
  </si>
  <si>
    <t>60-80 мин</t>
  </si>
  <si>
    <t>15,65</t>
  </si>
  <si>
    <t>от 1 до 5</t>
  </si>
  <si>
    <t>t005</t>
  </si>
  <si>
    <t>Состояния и заболевания твердых тканей, требующие проведения профессиональной гигиены полости рта</t>
  </si>
  <si>
    <t>Отложения (наросты) на зубах</t>
  </si>
  <si>
    <t>25-35 мин</t>
  </si>
  <si>
    <t>4,95</t>
  </si>
  <si>
    <t>t006</t>
  </si>
  <si>
    <t>Воспалительные заболевания пародонта требующие медикаментозного лечения</t>
  </si>
  <si>
    <t>Острый гингивит</t>
  </si>
  <si>
    <t>К05.1</t>
  </si>
  <si>
    <t>Хронический гингивит</t>
  </si>
  <si>
    <t>Обучение гигиене полости рта</t>
  </si>
  <si>
    <t>7,88</t>
  </si>
  <si>
    <t>t007</t>
  </si>
  <si>
    <t>Воспалительно-деструктивные заболевания пародонта, требующие лечения</t>
  </si>
  <si>
    <t>A11.07.010</t>
  </si>
  <si>
    <t>Введение лекарственных препаратов в патологические зубодесневые карманы</t>
  </si>
  <si>
    <t>A16.07.039</t>
  </si>
  <si>
    <t>Закрытый кюретаж при заболеваниях пародонта в области зуба</t>
  </si>
  <si>
    <t>0,4*8</t>
  </si>
  <si>
    <t>9,44</t>
  </si>
  <si>
    <t>t008</t>
  </si>
  <si>
    <t>Деструктивные заболевания пародонта, требующие лечения</t>
  </si>
  <si>
    <t>K05.4</t>
  </si>
  <si>
    <t>Пародонтоз</t>
  </si>
  <si>
    <t>K05.5</t>
  </si>
  <si>
    <t>t009</t>
  </si>
  <si>
    <t>Профилактический приём (осмотр, консультация)</t>
  </si>
  <si>
    <t>B04.065.002</t>
  </si>
  <si>
    <t>Профилактический прием (осмотр/консультация) врача-стоматолога-терапевта</t>
  </si>
  <si>
    <t>1,3</t>
  </si>
  <si>
    <t>t010</t>
  </si>
  <si>
    <t>Заболевания слизистой оболочки полости рта, губ и языка, требующие лечения</t>
  </si>
  <si>
    <t>B00.2</t>
  </si>
  <si>
    <t>Герпетический гингивостоматит и фаринготонзиллит</t>
  </si>
  <si>
    <t>B37.0</t>
  </si>
  <si>
    <t>K12.0</t>
  </si>
  <si>
    <t xml:space="preserve">K12.1 </t>
  </si>
  <si>
    <t>K13.1</t>
  </si>
  <si>
    <t>K13.2</t>
  </si>
  <si>
    <t>Лейкоплакия и другие изменения эпителия полости рта, включая язык</t>
  </si>
  <si>
    <t>Болезни губ</t>
  </si>
  <si>
    <t xml:space="preserve">Стандарт диагностики </t>
  </si>
  <si>
    <t>K14.0</t>
  </si>
  <si>
    <t>A03.07.001</t>
  </si>
  <si>
    <t>Люминесцентная стоматоскопия</t>
  </si>
  <si>
    <t>0,05/1</t>
  </si>
  <si>
    <t>K14.1</t>
  </si>
  <si>
    <t>K14.3</t>
  </si>
  <si>
    <t>K14.4</t>
  </si>
  <si>
    <t>1/1</t>
  </si>
  <si>
    <t>K14.8</t>
  </si>
  <si>
    <t>0,8/5</t>
  </si>
  <si>
    <t>K14.9</t>
  </si>
  <si>
    <t>Болезнь языка неуточненная</t>
  </si>
  <si>
    <t>0,5/1</t>
  </si>
  <si>
    <t>Назначение диетической терапии при заболеваниях полости рта и зубов</t>
  </si>
  <si>
    <t>4,44</t>
  </si>
  <si>
    <t>Стандарт диагностики и лечения  название услуг</t>
  </si>
  <si>
    <t>h001</t>
  </si>
  <si>
    <t xml:space="preserve">Заболевания, требующие консервативного лечения (долечивания) в амбулаторных условиях и/или направления в стационар </t>
  </si>
  <si>
    <t>D10.0</t>
  </si>
  <si>
    <t>Доброкачественное новообразование губы</t>
  </si>
  <si>
    <t>B01.067.001</t>
  </si>
  <si>
    <t>Прием ( осмотр, консультация) врача-стоматолога хирурга первичный</t>
  </si>
  <si>
    <t>D10.1</t>
  </si>
  <si>
    <t>Доброкачественное новообразование языка</t>
  </si>
  <si>
    <t>Прием ( осмотр, консультация) врача-стоматолога  первичный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</si>
  <si>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</si>
  <si>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</si>
  <si>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</si>
  <si>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и неуточненных частей рта</t>
  </si>
  <si>
    <t>B01.067.002</t>
  </si>
  <si>
    <t>Прием ( осмотр, консультация) врача-стоматолога хирурга повторный</t>
  </si>
  <si>
    <t>D10.5</t>
  </si>
  <si>
    <t>Доброкачественное новообразование других частей ротоглотки</t>
  </si>
  <si>
    <t>Прием ( осмотр, консультация) врача-стоматолога  повторный</t>
  </si>
  <si>
    <t>D18.0</t>
  </si>
  <si>
    <t>Гемангиома любой локализации</t>
  </si>
  <si>
    <t>G51.0</t>
  </si>
  <si>
    <t>Неврит лицевого нерва</t>
  </si>
  <si>
    <t>K07.3</t>
  </si>
  <si>
    <t>Аномалии положения зубов</t>
  </si>
  <si>
    <t>K07.6</t>
  </si>
  <si>
    <t>Болезни ВНЧС</t>
  </si>
  <si>
    <t>K09.9</t>
  </si>
  <si>
    <t>Киста области рта неуточненная</t>
  </si>
  <si>
    <t>K10.2</t>
  </si>
  <si>
    <t>Воспалительные заболевания челюстей</t>
  </si>
  <si>
    <t>K10.9</t>
  </si>
  <si>
    <t>Болезнь челюсти неуточненная</t>
  </si>
  <si>
    <t>K11.2</t>
  </si>
  <si>
    <t>Сиалоаденит</t>
  </si>
  <si>
    <t>A11.07.011</t>
  </si>
  <si>
    <t>Инъекционное введение лекарственных препаратов в челюстно-лицевую область</t>
  </si>
  <si>
    <t>K11.5</t>
  </si>
  <si>
    <t>Сиалолитиаз</t>
  </si>
  <si>
    <t>A15.03.011</t>
  </si>
  <si>
    <t>Снятие шины с одной челюсти</t>
  </si>
  <si>
    <t>K11.9</t>
  </si>
  <si>
    <t>Болезнь слюнной железы неуточненная</t>
  </si>
  <si>
    <t>A11.07.009</t>
  </si>
  <si>
    <t>Бужирование протоков слюнных желез</t>
  </si>
  <si>
    <t>K12.2</t>
  </si>
  <si>
    <t>Флегмона и абсцесс полости рта</t>
  </si>
  <si>
    <t>A11.07.025</t>
  </si>
  <si>
    <t>Промывание протока слюнной железы</t>
  </si>
  <si>
    <t>K14.6</t>
  </si>
  <si>
    <t>L02.0</t>
  </si>
  <si>
    <t>Абсцесс кожи, фурункул, карбункул</t>
  </si>
  <si>
    <t>A15.01.003</t>
  </si>
  <si>
    <t>Наложение повязки при операции в челюстно-лицевой области</t>
  </si>
  <si>
    <t>S00.5</t>
  </si>
  <si>
    <t>Поверхностная травма губы и полости рта</t>
  </si>
  <si>
    <t>A15.07.002</t>
  </si>
  <si>
    <t>Наложение повязки при операциях на органах полости рта (перевязка)</t>
  </si>
  <si>
    <t>S00.7</t>
  </si>
  <si>
    <t>Множественные поверхностные травмы головы</t>
  </si>
  <si>
    <t>A16.30.069</t>
  </si>
  <si>
    <t>Снятие послеоперационных швов (лигатур)</t>
  </si>
  <si>
    <t>S00.9</t>
  </si>
  <si>
    <t>Поверхностная травм головы неуточненной локализации</t>
  </si>
  <si>
    <t>A16.04.018</t>
  </si>
  <si>
    <t>Вправление вывиха сустава</t>
  </si>
  <si>
    <t>S02.2</t>
  </si>
  <si>
    <t>Перелом костей носа</t>
  </si>
  <si>
    <t>A15.04.002</t>
  </si>
  <si>
    <t>Наложение иммобилизационной повязки при вывихах (подвывихах) суставов</t>
  </si>
  <si>
    <t>S02.4</t>
  </si>
  <si>
    <t>Перелом скуловой кости</t>
  </si>
  <si>
    <t>A22.07.005</t>
  </si>
  <si>
    <t>Ультрафиолетовое облучение ротоглотки</t>
  </si>
  <si>
    <t>S02.6</t>
  </si>
  <si>
    <t>Перелом нижней челюсти</t>
  </si>
  <si>
    <t>S03.0</t>
  </si>
  <si>
    <t>Вывих ВНЧС</t>
  </si>
  <si>
    <t>T81.0</t>
  </si>
  <si>
    <t>Кровотечение и гематома, осложняющие процедуру, не классифицированные в других рубриках</t>
  </si>
  <si>
    <t>T81.3</t>
  </si>
  <si>
    <t>Расхождение краев операционной раны, не классифицированное в других рубриках</t>
  </si>
  <si>
    <t>T81.4</t>
  </si>
  <si>
    <t>Инфекция, связанная с процедурой, не классифицированная в других рубриках</t>
  </si>
  <si>
    <t>3,45</t>
  </si>
  <si>
    <t>h002</t>
  </si>
  <si>
    <t>Заболевания, требующие удаления молочного зуба</t>
  </si>
  <si>
    <t>К 00.6</t>
  </si>
  <si>
    <t xml:space="preserve">Физиол.резорбция корня </t>
  </si>
  <si>
    <t>К 08.3</t>
  </si>
  <si>
    <t>Незаконченное удаление зуба</t>
  </si>
  <si>
    <t>К 04.4</t>
  </si>
  <si>
    <t>Острый периодонтит</t>
  </si>
  <si>
    <t>Прием ( осмотр, консультация) зубного врача первичный</t>
  </si>
  <si>
    <t>К 04.5</t>
  </si>
  <si>
    <t>Хронический  периодонтит</t>
  </si>
  <si>
    <t>К 04.6</t>
  </si>
  <si>
    <t>Периапикальный абсцесс с полостью</t>
  </si>
  <si>
    <t>К 04.7</t>
  </si>
  <si>
    <t xml:space="preserve">Периапикальный абсцесс без полости </t>
  </si>
  <si>
    <t>Прием ( осмотр, консультация) зубного врача повторный</t>
  </si>
  <si>
    <t>S 02.5</t>
  </si>
  <si>
    <t>Перелом зуба</t>
  </si>
  <si>
    <t>S 03.2</t>
  </si>
  <si>
    <t>Вывих зуба</t>
  </si>
  <si>
    <t>0,39</t>
  </si>
  <si>
    <t>A16.07.001.001</t>
  </si>
  <si>
    <t xml:space="preserve">Удаление временного зуба </t>
  </si>
  <si>
    <t xml:space="preserve">Наложение повязки при операциях на органах полости рта </t>
  </si>
  <si>
    <t>20-25 мин</t>
  </si>
  <si>
    <t>1,58</t>
  </si>
  <si>
    <t>h003</t>
  </si>
  <si>
    <t>Заболевания, требующие удаления постоянного зуба (простое)</t>
  </si>
  <si>
    <t>Периапикальный абсцесс с полостью(об. хрон. периодонтита)</t>
  </si>
  <si>
    <t>Периапикальный абсцесс без полости(об. хрон. периодонтита)</t>
  </si>
  <si>
    <t>К 07.3</t>
  </si>
  <si>
    <t>Аномалия положения зубов</t>
  </si>
  <si>
    <t>К00.1</t>
  </si>
  <si>
    <t>Сверхкомплектные зубы</t>
  </si>
  <si>
    <t>0,22</t>
  </si>
  <si>
    <t>A16.07.001.002</t>
  </si>
  <si>
    <t>Удаление  постоянного зуба (простое)</t>
  </si>
  <si>
    <t>3,35</t>
  </si>
  <si>
    <t>h004</t>
  </si>
  <si>
    <t>Заболевания,требующие сложного удаления зуба (сверх комплектного, ретенированного, дистопированного), хирургические способы лечения хр.периодонтита</t>
  </si>
  <si>
    <t>Периапикальный абсцесс с полостью (об. хрон. периодонтита)</t>
  </si>
  <si>
    <t>S 02.6</t>
  </si>
  <si>
    <t>Незакончиное удаление зуба</t>
  </si>
  <si>
    <t xml:space="preserve">К00.7 </t>
  </si>
  <si>
    <t>Синдром прорезывания зубов</t>
  </si>
  <si>
    <t>К01.0</t>
  </si>
  <si>
    <t>Ретенированные зубы</t>
  </si>
  <si>
    <t>К01.1</t>
  </si>
  <si>
    <t>Импактные зубы</t>
  </si>
  <si>
    <t>0,36</t>
  </si>
  <si>
    <t>A16.07.024</t>
  </si>
  <si>
    <t>Операция удаления непрорезавшегося дистопированного сверхкомплектного зуба</t>
  </si>
  <si>
    <t>A16.07.001.003</t>
  </si>
  <si>
    <t xml:space="preserve">Удаление зуба сложное </t>
  </si>
  <si>
    <t>0,97</t>
  </si>
  <si>
    <t>A16.07.095.001</t>
  </si>
  <si>
    <t>Остановка луночного кровотечения без наложения швов методом тампонады</t>
  </si>
  <si>
    <t>A16.07.097</t>
  </si>
  <si>
    <t>Наложение шва на слизистую оболочку рта</t>
  </si>
  <si>
    <t>0,014</t>
  </si>
  <si>
    <t>60-90 мин</t>
  </si>
  <si>
    <t>h005</t>
  </si>
  <si>
    <t>Заболевания, требующие резекции верхушки корня зуба, удаления ретенционной кисты</t>
  </si>
  <si>
    <t>K04.5</t>
  </si>
  <si>
    <t>Хронический апикальный периодонтит пульпарного происхождения</t>
  </si>
  <si>
    <t>K01.0</t>
  </si>
  <si>
    <t>Ретенция зубов</t>
  </si>
  <si>
    <t>K11.6</t>
  </si>
  <si>
    <t>Ретенционная киста</t>
  </si>
  <si>
    <t>К 06.8</t>
  </si>
  <si>
    <t>Другие уточненные поражения десны и беззубого альвеолярного отростка обусловленные травмой(эпулис)</t>
  </si>
  <si>
    <t>К 06.9</t>
  </si>
  <si>
    <t>Изменения десны и альвеолярного отростка неуточненные</t>
  </si>
  <si>
    <t>0,42</t>
  </si>
  <si>
    <t>0,59</t>
  </si>
  <si>
    <t>A16.07.007</t>
  </si>
  <si>
    <t>Резекция верхушки корня</t>
  </si>
  <si>
    <t>A16.07.016</t>
  </si>
  <si>
    <t>Цистотомии, цистэктомии</t>
  </si>
  <si>
    <t>A16.07.017.002</t>
  </si>
  <si>
    <t>Коррекция объема и формы альвеолярного отростка (в области 2-3 зубов)</t>
  </si>
  <si>
    <t>0,79</t>
  </si>
  <si>
    <t>A16.07.095.002</t>
  </si>
  <si>
    <t>Остановка луночного кровотечения без наложения швов с использованием гемостатических материалов</t>
  </si>
  <si>
    <t>A11.03.003</t>
  </si>
  <si>
    <t>Внутрикостное введни лекарствнных препаратов</t>
  </si>
  <si>
    <t>0,008</t>
  </si>
  <si>
    <t>A16.01.004</t>
  </si>
  <si>
    <t>Хирургическая обработка раны или инфицированной ткани</t>
  </si>
  <si>
    <t>60-70 мин</t>
  </si>
  <si>
    <t>h006</t>
  </si>
  <si>
    <t>Заболевания требующие удаления доброкачественных опухолей и опухолеподобных образований</t>
  </si>
  <si>
    <t>К 04.8</t>
  </si>
  <si>
    <t>Околокорневая киста</t>
  </si>
  <si>
    <t>К 09.0</t>
  </si>
  <si>
    <t>Кисты,образовавшиеся в процессе формирования зубов</t>
  </si>
  <si>
    <t>К 09.2</t>
  </si>
  <si>
    <t>Другие кисты челюстей</t>
  </si>
  <si>
    <t>К 09.1</t>
  </si>
  <si>
    <t>Ростовые(неодонтогенные) кисты полости рта</t>
  </si>
  <si>
    <t>D 10.0</t>
  </si>
  <si>
    <t>Доброкачествнные новоброзования губы</t>
  </si>
  <si>
    <t>D 10.1</t>
  </si>
  <si>
    <t>Доброкач.новообр.языка</t>
  </si>
  <si>
    <t>D 10.2</t>
  </si>
  <si>
    <t>Доброкач.новообр. дна полости рта</t>
  </si>
  <si>
    <t>D 11.0</t>
  </si>
  <si>
    <t>Доброкач.новообр.  больших слюннных желез</t>
  </si>
  <si>
    <t xml:space="preserve">D  16.4 </t>
  </si>
  <si>
    <t>Доброкач.новообр.верхней челюсти</t>
  </si>
  <si>
    <t>D 16.5</t>
  </si>
  <si>
    <t>Доброкач.новообр.нижней челюсти</t>
  </si>
  <si>
    <t>A11.07.001</t>
  </si>
  <si>
    <t>Биопсия слизистой полости рта</t>
  </si>
  <si>
    <t>D 18.0</t>
  </si>
  <si>
    <t>Наложение повязки при операциях челюстно-лицевой области</t>
  </si>
  <si>
    <t>D18.1</t>
  </si>
  <si>
    <t>Лимфангиома любой локализации</t>
  </si>
  <si>
    <t>A16.01.016</t>
  </si>
  <si>
    <t>Удаление атеромы</t>
  </si>
  <si>
    <t>D 37.0</t>
  </si>
  <si>
    <t>Новообр.неопред. или неизвест.характер</t>
  </si>
  <si>
    <t>D 22.0</t>
  </si>
  <si>
    <t>Меланоформный невус губы</t>
  </si>
  <si>
    <t>К 13.0</t>
  </si>
  <si>
    <t>Другие болезни губ и слиз.обол.пол.рта</t>
  </si>
  <si>
    <t>K 13.2</t>
  </si>
  <si>
    <t>Лейкоплакия и другие изменения полости рта, включая язык</t>
  </si>
  <si>
    <t>Получение соскоба с эрозивно-язвенных элементов кожи  и слизистых оболочек</t>
  </si>
  <si>
    <t>К 13.6</t>
  </si>
  <si>
    <t>Гиперплазия слизистой оболочки полости рта вследствие раздражения</t>
  </si>
  <si>
    <t>L85.8</t>
  </si>
  <si>
    <t>Др.уточн.эпидермал.утолщения</t>
  </si>
  <si>
    <t>L72.0</t>
  </si>
  <si>
    <t>Эпидермальная киста (атерома)</t>
  </si>
  <si>
    <t>6,98</t>
  </si>
  <si>
    <t>от 2 до 4</t>
  </si>
  <si>
    <t>h007</t>
  </si>
  <si>
    <t>Заболевания, требующие вмешательства на пародонте и тканях преддверия полости рта</t>
  </si>
  <si>
    <t>К05.6</t>
  </si>
  <si>
    <t>Болезнь пародонта неуточненная</t>
  </si>
  <si>
    <t xml:space="preserve">К06.8 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</si>
  <si>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</si>
  <si>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</si>
  <si>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</si>
  <si>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</si>
  <si>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</si>
  <si>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 xml:space="preserve">К05.1 </t>
  </si>
  <si>
    <t>К06.0</t>
  </si>
  <si>
    <t>Рецессия десны</t>
  </si>
  <si>
    <t xml:space="preserve">К06.1 </t>
  </si>
  <si>
    <t>1,05</t>
  </si>
  <si>
    <t>0,52</t>
  </si>
  <si>
    <t>Введение лекарственных препаратов  в патологические зубодесневые карманы</t>
  </si>
  <si>
    <t>A16.07.042</t>
  </si>
  <si>
    <t>Пластика уздечки верхней губы</t>
  </si>
  <si>
    <t>0,151</t>
  </si>
  <si>
    <t>A16.07.043</t>
  </si>
  <si>
    <t>Пластика уздечки нижней губы</t>
  </si>
  <si>
    <t>0,047</t>
  </si>
  <si>
    <t>A16.07.044</t>
  </si>
  <si>
    <t>Пластика уздечки языка</t>
  </si>
  <si>
    <t>0,53</t>
  </si>
  <si>
    <t>A16.07.040</t>
  </si>
  <si>
    <t>Лоскутная операция в полости рта (в области 2-3 зубов)</t>
  </si>
  <si>
    <t>A16.07.026</t>
  </si>
  <si>
    <t>Гингивэктомия</t>
  </si>
  <si>
    <t>0,269</t>
  </si>
  <si>
    <t>A16.07.089</t>
  </si>
  <si>
    <t>Гингивопластика</t>
  </si>
  <si>
    <t>0,002</t>
  </si>
  <si>
    <t>Наложение повязки при операциях в полости рта</t>
  </si>
  <si>
    <t>0,29</t>
  </si>
  <si>
    <t>5,09</t>
  </si>
  <si>
    <t>h008</t>
  </si>
  <si>
    <t>Осложнения и заболевания воспалительного характера, требующие вскрытия очага и последующих перевязок</t>
  </si>
  <si>
    <t xml:space="preserve">К10.2 </t>
  </si>
  <si>
    <t>L92.9</t>
  </si>
  <si>
    <t>Мигрирующая гранулёма</t>
  </si>
  <si>
    <t>М87.1</t>
  </si>
  <si>
    <t>Лекарственный остеонекрознекроз челюстей</t>
  </si>
  <si>
    <t>M87.8</t>
  </si>
  <si>
    <t>Другой остеонекроз</t>
  </si>
  <si>
    <t>L98.0</t>
  </si>
  <si>
    <t>Пиогенная гранулёма</t>
  </si>
  <si>
    <t>Пародонтальный абсцесс</t>
  </si>
  <si>
    <t>К12.2</t>
  </si>
  <si>
    <t>К11.5</t>
  </si>
  <si>
    <t>Сиалолитиазис</t>
  </si>
  <si>
    <t>Абсцесс языка</t>
  </si>
  <si>
    <t>L04.0</t>
  </si>
  <si>
    <t>Острый гнойный лимфаденит</t>
  </si>
  <si>
    <t>Т79.3</t>
  </si>
  <si>
    <t xml:space="preserve">Посттравматическая раневая инфекция , не квалифициро-ванная в других рубриках </t>
  </si>
  <si>
    <t>T90.1</t>
  </si>
  <si>
    <t>Последствия открытого ранения головы</t>
  </si>
  <si>
    <t>0,49</t>
  </si>
  <si>
    <t>Т90.2</t>
  </si>
  <si>
    <t>Последствия перелома черепа и костей лица</t>
  </si>
  <si>
    <t>A16.22.012</t>
  </si>
  <si>
    <t>Удаление камней из протоков слюнных желез</t>
  </si>
  <si>
    <t>0,0015</t>
  </si>
  <si>
    <t>K05.2</t>
  </si>
  <si>
    <t>Периодонтальный абсцесс (пародонтальный абсцесс)</t>
  </si>
  <si>
    <t>A16.07.011</t>
  </si>
  <si>
    <t>Вскрытие подслизистого или поднадкостничного очага воспаления в полости рта</t>
  </si>
  <si>
    <t>0,7446</t>
  </si>
  <si>
    <t>A16.07.012</t>
  </si>
  <si>
    <t xml:space="preserve">Вскрытие и дренирование одонтогенного абсцесса </t>
  </si>
  <si>
    <t>0,212</t>
  </si>
  <si>
    <t>A16.07.014</t>
  </si>
  <si>
    <t>Вскрытие и дренирование абцесса полости рта</t>
  </si>
  <si>
    <t>0,0308</t>
  </si>
  <si>
    <t>A16.07.015</t>
  </si>
  <si>
    <t>Вскрытие и дренирование очага воспаления мягких тканей лица или дна полости рта</t>
  </si>
  <si>
    <t>A16.01.012</t>
  </si>
  <si>
    <t>Вскрытие и дренирование флгмоны (абцесса)</t>
  </si>
  <si>
    <t>0,0034</t>
  </si>
  <si>
    <t>A16.30.064</t>
  </si>
  <si>
    <t>Иссечение свища мягких тканей</t>
  </si>
  <si>
    <t>0,0007</t>
  </si>
  <si>
    <t xml:space="preserve">Наложение повязки при операциях в полости рта </t>
  </si>
  <si>
    <t>Удаление постоянного зуба</t>
  </si>
  <si>
    <t>Удаление временного зуба</t>
  </si>
  <si>
    <t>Наложеиие шва на слизистую оболочку полости рта</t>
  </si>
  <si>
    <t>5,1</t>
  </si>
  <si>
    <t>h009</t>
  </si>
  <si>
    <t>Заболевания и состояния, требующие малых хирургических вмешательств</t>
  </si>
  <si>
    <t>Доброкачественное новообразование губы(без иссечения)</t>
  </si>
  <si>
    <t>Доброкачественные новообразования языка (без иссечения)</t>
  </si>
  <si>
    <t>K06.2</t>
  </si>
  <si>
    <t>Деформация альвеолярного отростка</t>
  </si>
  <si>
    <t>Доброкачественные новообразования дна полости рта (без иссечения)</t>
  </si>
  <si>
    <t>К10.3</t>
  </si>
  <si>
    <t>Альвеолит</t>
  </si>
  <si>
    <t>Доброкачественные новообразования других неуточненных частей лица (без иссечения)</t>
  </si>
  <si>
    <t>D22.0</t>
  </si>
  <si>
    <t>Меланоформный невус губы (без иссечения)</t>
  </si>
  <si>
    <t>Другие уточненные эпидермальные утолщения (без иссечения)</t>
  </si>
  <si>
    <t>0,45</t>
  </si>
  <si>
    <t>D23.3</t>
  </si>
  <si>
    <t>Доброкачественное новообразование других и неочненных частей лица (без иссечения)</t>
  </si>
  <si>
    <t>0,51</t>
  </si>
  <si>
    <t>A16.07.058</t>
  </si>
  <si>
    <t>Лечение перикоронита (промывание, рассечение или иссечение капюшона)</t>
  </si>
  <si>
    <t>0,322</t>
  </si>
  <si>
    <t>D22.3</t>
  </si>
  <si>
    <t>Доброкачественные образования кожи губы (без иссечения)</t>
  </si>
  <si>
    <t>0,026</t>
  </si>
  <si>
    <t>A16.07.038</t>
  </si>
  <si>
    <t>Открытый кюретаж при заболвниях пародонта в области зуба</t>
  </si>
  <si>
    <t>0,013</t>
  </si>
  <si>
    <t>A16.07.013</t>
  </si>
  <si>
    <t>Отсроченный кюретаж лункиудалнного зуба</t>
  </si>
  <si>
    <t>0,665</t>
  </si>
  <si>
    <t xml:space="preserve">Хирургическая обработка раны или инфицированной ткани </t>
  </si>
  <si>
    <t>0,46</t>
  </si>
  <si>
    <t>3,61</t>
  </si>
  <si>
    <t>N КСГ</t>
  </si>
  <si>
    <t>Наименование клинико-статистической группы</t>
  </si>
  <si>
    <t>Код МКБ-10</t>
  </si>
  <si>
    <t>Стандарт диагностики и лечения, название услуг</t>
  </si>
  <si>
    <t>Частота /крат-ность представ-ления</t>
  </si>
  <si>
    <t>Стоимость КСГ для врача-ортодонта</t>
  </si>
  <si>
    <t>о001</t>
  </si>
  <si>
    <t>Первичный приём врача ортодонта</t>
  </si>
  <si>
    <t>&lt;(*)&gt; &lt;(**)&gt;</t>
  </si>
  <si>
    <t>B01.063.001</t>
  </si>
  <si>
    <t>Прием (осмотр, консультация) врача-ортодонта первичный</t>
  </si>
  <si>
    <t>o002</t>
  </si>
  <si>
    <t>Коррекция и/или активация ортодонтического аппарата</t>
  </si>
  <si>
    <t>B01.063.002</t>
  </si>
  <si>
    <t>Прием (осмотр, консультация) врача-ортодонта повторный</t>
  </si>
  <si>
    <t>A23.07.001.001</t>
  </si>
  <si>
    <t>Коррекция съемного ортодонтического аппарата</t>
  </si>
  <si>
    <t>o003</t>
  </si>
  <si>
    <t>Починка ортодонтического аппарата</t>
  </si>
  <si>
    <t>A02.07.010.001</t>
  </si>
  <si>
    <t>Снятие оттиска с одной челюсти</t>
  </si>
  <si>
    <t>1/2</t>
  </si>
  <si>
    <t>A23.07.002.027</t>
  </si>
  <si>
    <t>Изготовление контрольной модели</t>
  </si>
  <si>
    <t>A23.07.002.037</t>
  </si>
  <si>
    <t>Починка перелома базиса самотвердеющей пластмассой</t>
  </si>
  <si>
    <t>1/0,5</t>
  </si>
  <si>
    <t>A23.07.001.002</t>
  </si>
  <si>
    <t>Ремонт ортодонтического аппарата</t>
  </si>
  <si>
    <t>до 2</t>
  </si>
  <si>
    <t>o004</t>
  </si>
  <si>
    <t>Ортодонтическая коррекция пластинкой расширяющей с вестибулярной дугой или со сложной вестибулярной дугой</t>
  </si>
  <si>
    <t>A02.07.010</t>
  </si>
  <si>
    <t>Исследование на диагностических моделях челюстей</t>
  </si>
  <si>
    <t>A23.07.002.058</t>
  </si>
  <si>
    <t>Изготовление пластинки вестибулярной</t>
  </si>
  <si>
    <t>A23.07.002.045</t>
  </si>
  <si>
    <t>Изготовление дуги вестибулярной с дополнительными изгибами</t>
  </si>
  <si>
    <t>0,75/1</t>
  </si>
  <si>
    <t>A23.07.002.073</t>
  </si>
  <si>
    <t>Изготовление дуги вестибулярной</t>
  </si>
  <si>
    <t>0,25/1</t>
  </si>
  <si>
    <t>A16.07.053.002</t>
  </si>
  <si>
    <t>Распил ортодонтического аппарата через винт</t>
  </si>
  <si>
    <t>0,6/1</t>
  </si>
  <si>
    <t>A23.07.003</t>
  </si>
  <si>
    <t>Припасовка и наложение ортодонтического аппарата</t>
  </si>
  <si>
    <t>Обучение гигиене полости рта ребенка при ортодонтическом лечении</t>
  </si>
  <si>
    <t>o005</t>
  </si>
  <si>
    <t>Ортодонтическая коррекция пластинкой вестибулярной с дугой или пластинкой с заслоном для языка</t>
  </si>
  <si>
    <t>A23.07.002.059</t>
  </si>
  <si>
    <t>Изготовление пластинки с заслоном для языка (без кламмеров)</t>
  </si>
  <si>
    <t>o006</t>
  </si>
  <si>
    <t>Ортодонтическая коррекция одной челюсти пластинкой с окклюзионными накладками</t>
  </si>
  <si>
    <t>A23.07.002.060</t>
  </si>
  <si>
    <t>Изготовление пластинки с окклюзионными накладками</t>
  </si>
  <si>
    <t>o007</t>
  </si>
  <si>
    <t>Ортодонтическая коррекция зубов ортодотническими коронками</t>
  </si>
  <si>
    <t>A23.07.002.055</t>
  </si>
  <si>
    <t>Изготовление коронки ортодонтической</t>
  </si>
  <si>
    <t>1/4</t>
  </si>
  <si>
    <t>o008</t>
  </si>
  <si>
    <t>Коррекция и/или активация двухчелюстного ортодонтического аппарата</t>
  </si>
  <si>
    <t>Коррекция двухчелюстного съемного ортодонтического аппарата</t>
  </si>
  <si>
    <t>o009</t>
  </si>
  <si>
    <t>Ортодонтическая коррекция аппаратом на две челюсти, состоящего из пластинки вестибулярной и пластинки с окклюзионными накладками</t>
  </si>
  <si>
    <t>Изготовление ортодонтического аппарата на две челюсти, состоящего из пластинки вестибулярной и пластинки с окклюзионными накладками</t>
  </si>
  <si>
    <t>o010</t>
  </si>
  <si>
    <t>Ортодонтическая коррекция аппаратом на две челюсти, состоящего из  вестибулярной пластинки и пластинки с заслоном для языка (без кламмеров)</t>
  </si>
  <si>
    <t>Изготовление ортодонтического аппарата на две челюсти, состоящего из  вестибулярной пластинки и пластинки с заслоном для языка (без кламмеров)</t>
  </si>
  <si>
    <t>________________</t>
  </si>
  <si>
    <t>* K00.0; K00.1; K00.2; K00.6; K07.0; K07.1; K07.2; K07.3; S02.5; S03.2. D16.4; D16.5; J01.0; J32.0; L90.5; L91.0; M24.5; M24.6; M86.6; M95.0;</t>
  </si>
  <si>
    <t xml:space="preserve"> Q18.4; Q18.5; Q18.8; Q18.9; O30.8; Q30.9; Q35.0; Q35.1; Q35.3; Q35.4; Q35.5; Q35.7; Q36.0; Q36.1; Q36.9; Q37.0; Q37.1; Q37.2; Q37.3; Q37.4; Q37.5; Q37.8;</t>
  </si>
  <si>
    <t>** Q37.9; Q38.0; Q38.1; Q38.2; Q38.3; Q38.6; Q75.4; Q87.0; S02.4; S02.6; S02.7; T90.2.</t>
  </si>
  <si>
    <t xml:space="preserve">Стоимость КСГ </t>
  </si>
  <si>
    <t>a001</t>
  </si>
  <si>
    <t>Тотальная внутривенная анестезия</t>
  </si>
  <si>
    <t>&lt;(***)&gt;</t>
  </si>
  <si>
    <t>B01.003.001</t>
  </si>
  <si>
    <t>Осмотр (консультация) врачом-анестезиологом-реаниматологом первичный</t>
  </si>
  <si>
    <t>B01.003.004.009</t>
  </si>
  <si>
    <t>9</t>
  </si>
  <si>
    <t>*** Все дианозы при стоматологической помощи. Применяется мед.организациями, имеющими лицензию по профилю анестезиология-реаниматология для лечения пациентов-инвалидов</t>
  </si>
  <si>
    <t>Коэффициенты дифференциации подушевого норматива и подушевые  нормативы финансового обеспечения амбулаторной помощи (ПНАi ) 
на 2020 год для МО-балансодержателей с 01.01.2021г.</t>
  </si>
  <si>
    <t>Стоимость КСГ для стоматолога</t>
  </si>
  <si>
    <t>Стоимость КСГ для зубного врача</t>
  </si>
  <si>
    <t>Поправочные коэффициенты для применения тарифов на основе КСГ в дневном стационаре</t>
  </si>
  <si>
    <t>1. Коэффициенты сложности лечения пациента (КСЛП)</t>
  </si>
  <si>
    <t>Основания для применения КСЛП</t>
  </si>
  <si>
    <t>Значение К</t>
  </si>
  <si>
    <t>КСГ</t>
  </si>
  <si>
    <t xml:space="preserve"> КСГ</t>
  </si>
  <si>
    <t xml:space="preserve">код </t>
  </si>
  <si>
    <t>Наименование хирургического вмешательств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</si>
  <si>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</si>
  <si>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</si>
  <si>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</si>
  <si>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</si>
  <si>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</si>
  <si>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</si>
  <si>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</si>
  <si>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 xml:space="preserve">Лазерный трабекулоспазис                       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</si>
  <si>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</si>
  <si>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</si>
  <si>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</si>
  <si>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</si>
  <si>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</si>
  <si>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</si>
  <si>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A22.26.010</t>
  </si>
  <si>
    <t xml:space="preserve">Панретинальная лазерная коагуляция 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</si>
  <si>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</si>
  <si>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</si>
  <si>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</si>
  <si>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</si>
  <si>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A16.26.094</t>
  </si>
  <si>
    <t>Имплантация интраокулярной линзы</t>
  </si>
  <si>
    <t>A16.26.093.002</t>
  </si>
  <si>
    <t>Факоэмульсификация с имплантацией интраокулярной линзы</t>
  </si>
  <si>
    <t xml:space="preserve"> Проведение однотипных операций на парных органах в следующих случаях:</t>
  </si>
  <si>
    <t>метод оплаты, спецкоды</t>
  </si>
  <si>
    <t>Цели/врачебная специальность/
декретированные группы</t>
  </si>
  <si>
    <t>Обращение по заболеванию</t>
  </si>
  <si>
    <t>Травматология-ортопедия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</si>
  <si>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</si>
  <si>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</si>
  <si>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</si>
  <si>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</si>
  <si>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Разовое посещение по заболеванию</t>
  </si>
  <si>
    <t>1.1</t>
  </si>
  <si>
    <t>Оказание неотложной помощи</t>
  </si>
  <si>
    <t>2.1</t>
  </si>
  <si>
    <t>Оказание неотложной помощи в поликлинике и на дому</t>
  </si>
  <si>
    <t>2.2</t>
  </si>
  <si>
    <t>Оказание неотложной помощи  в приемном покое</t>
  </si>
  <si>
    <t>Посещение с профилактической целью</t>
  </si>
  <si>
    <t>3</t>
  </si>
  <si>
    <t xml:space="preserve">Наблюдение женщин в период беременности </t>
  </si>
  <si>
    <t>3.3</t>
  </si>
  <si>
    <t>Наблюдение беременных женщин</t>
  </si>
  <si>
    <t>Специальные диагностические обследования, 
в т.ч. в профилактических целях</t>
  </si>
  <si>
    <t>4.1.1</t>
  </si>
  <si>
    <t>Комплексное обследование по бесплодному браку (женщины)</t>
  </si>
  <si>
    <t>4.1.2</t>
  </si>
  <si>
    <t>Комплексное обследование по бесплодному браку (мужчины)</t>
  </si>
  <si>
    <t>4.2</t>
  </si>
  <si>
    <t>Углубленное обследование с целью выявления нарушений слуха у детей (аудиологический скрининг II этапа)</t>
  </si>
  <si>
    <t>4.3.1</t>
  </si>
  <si>
    <t>Катамнестическое наблюдение за детьми с перинатальной патологией, II категория сложности</t>
  </si>
  <si>
    <t>4.3.2</t>
  </si>
  <si>
    <t>Катамнестическое наблюдение за детьми с перинатальной патологией, III категория сложности</t>
  </si>
  <si>
    <t>4.4</t>
  </si>
  <si>
    <t>Обследование в мобильном урологическом комплексе с целью выявления ЗНО у мужчин</t>
  </si>
  <si>
    <t>4.5.1</t>
  </si>
  <si>
    <t>Комплексное обследование репродуктивных органов у женщин в целях раннего выявления новообразований в БМДЦЖЗ "Белая роза" в возрасте после 35 лет (полных)</t>
  </si>
  <si>
    <t>4.5.2</t>
  </si>
  <si>
    <t>Комплексное обследование репродуктивных органов у женщин в целях раннего выявления новообразований в БМДЦЖЗ "Белая роза" в возрастеот 21 до 34 полных лет включительно</t>
  </si>
  <si>
    <t>4.6</t>
  </si>
  <si>
    <t>Динамическое наблюдение за пациентами, перенесшими трансплантацию органов</t>
  </si>
  <si>
    <t>4.7</t>
  </si>
  <si>
    <t>Гематология (диагностика  гемобластозов)</t>
  </si>
  <si>
    <t>Услуги Центра здоровья</t>
  </si>
  <si>
    <t>9.1</t>
  </si>
  <si>
    <t>Комплексное обследование</t>
  </si>
  <si>
    <t>9.2</t>
  </si>
  <si>
    <t>Динамическое наблюдение</t>
  </si>
  <si>
    <t>Посещения по другим обстоятельствам</t>
  </si>
  <si>
    <t>0</t>
  </si>
  <si>
    <t>10.1</t>
  </si>
  <si>
    <t>Посещение к среднему медперсоналу с профилактической целью</t>
  </si>
  <si>
    <t>10.2</t>
  </si>
  <si>
    <t>Оказание неотложной помощи средним медперсоналом</t>
  </si>
  <si>
    <t>10.3</t>
  </si>
  <si>
    <t>Посещение к среднему медперсоналу по поводу заболевания</t>
  </si>
  <si>
    <t>10.4</t>
  </si>
  <si>
    <t xml:space="preserve">Тарифы на оплату единиц объема медицинской помощи, оказываемой в амбулаторных условиях (посещений, обращений),  с 01.01.2021г. </t>
  </si>
  <si>
    <t>Тарифы на оплату медицинской помощи в части проведения профилактических медицинских осмотров и диспансеризации определенных групп населения</t>
  </si>
  <si>
    <t>Профилактические медицинские осмотры несовершеннолетних (МУЖ)</t>
  </si>
  <si>
    <t>5.1.1</t>
  </si>
  <si>
    <t>новорожденный и 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</si>
  <si>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</si>
  <si>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</si>
  <si>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</si>
  <si>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</si>
  <si>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</si>
  <si>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</si>
  <si>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</si>
  <si>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</si>
  <si>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</si>
  <si>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</si>
  <si>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</si>
  <si>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5.1.2</t>
  </si>
  <si>
    <t>1 год 3 месяца</t>
  </si>
  <si>
    <t>1 год 6 месяца</t>
  </si>
  <si>
    <t>2 года</t>
  </si>
  <si>
    <t>5.1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</si>
  <si>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</si>
  <si>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</si>
  <si>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</si>
  <si>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</si>
  <si>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</si>
  <si>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</si>
  <si>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</si>
  <si>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</si>
  <si>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</si>
  <si>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</si>
  <si>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</si>
  <si>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</si>
  <si>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</si>
  <si>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</si>
  <si>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</si>
  <si>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</si>
  <si>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</si>
  <si>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5.2.1; 5.2.2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</si>
  <si>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</si>
  <si>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</si>
  <si>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</si>
  <si>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</si>
  <si>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</si>
  <si>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5.3</t>
  </si>
  <si>
    <t>Медицинское обследование детей-сирот</t>
  </si>
  <si>
    <t>Профилактический медицинский осмотр взрослого населения</t>
  </si>
  <si>
    <t>6.1</t>
  </si>
  <si>
    <t xml:space="preserve">  МУЖ (возраст по году исполнения)</t>
  </si>
  <si>
    <t>Х</t>
  </si>
  <si>
    <t>19,21,23,25,27,29,31,33</t>
  </si>
  <si>
    <t>35,37,39</t>
  </si>
  <si>
    <t>18,20,22,24,26,28,30,32,34</t>
  </si>
  <si>
    <t>36, 38</t>
  </si>
  <si>
    <t>41,43,45,47,49,51,53,55,57,59,61,63,65,67,69,71,73,75,77,79,81,83,85, 87,89,91,93,95,97,99</t>
  </si>
  <si>
    <t>40,42,44,46,48,50,52,54,56,58,60,62,64,66,68,70,72,74,76,78,80,82,84, 86,88,90,92,94,96,98</t>
  </si>
  <si>
    <t xml:space="preserve">  ЖЕН  (возраст по году исполнения)</t>
  </si>
  <si>
    <t>Диспансеризация взрослого населения</t>
  </si>
  <si>
    <t>6.2</t>
  </si>
  <si>
    <t>1-й этап  МУЖ (возраст по году исполнения)</t>
  </si>
  <si>
    <t>21,27,33</t>
  </si>
  <si>
    <t>18,24,30</t>
  </si>
  <si>
    <t>41,43,47,49,51,53,57,59,61,63,77,79,81,83,85,87,89,91,93,95,97,99</t>
  </si>
  <si>
    <t>76,78,80,82,84,86,88,90,92,94,96,98</t>
  </si>
  <si>
    <t>65,67,69,71,73,75</t>
  </si>
  <si>
    <t>40,42,44,46,48,52,54,56,58,62,66,68,70,72,74</t>
  </si>
  <si>
    <t>50,60,64</t>
  </si>
  <si>
    <t>1-й этап  ЖЕН  (возраст по году исполнения)</t>
  </si>
  <si>
    <t>41,43,47,49,53,55,59,61,77,79,81,83,85,87,89,91,93,95,97,99</t>
  </si>
  <si>
    <t>51,57,63</t>
  </si>
  <si>
    <t>40,44,46,50,52,56,58,62,64,66,68,70,72,74</t>
  </si>
  <si>
    <t>42,48,54,60</t>
  </si>
  <si>
    <t>6.2.1</t>
  </si>
  <si>
    <r>
      <t xml:space="preserve">2-й этап 
</t>
    </r>
    <r>
      <rPr>
        <sz val="10"/>
        <rFont val="Arial"/>
        <family val="2"/>
        <charset val="204"/>
      </rPr>
      <t>(1 посещение к врачу-терапевту, ВОП)</t>
    </r>
  </si>
  <si>
    <t>6.2.2</t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</si>
  <si>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врача-терапевта)</t>
    </r>
  </si>
  <si>
    <t>6.2.3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</si>
  <si>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врача- терапевта)</t>
    </r>
  </si>
  <si>
    <t>6.2.4</t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</si>
  <si>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врача-терапевта)</t>
    </r>
  </si>
  <si>
    <t xml:space="preserve">Поправочные (повышающие) коэффициенты к тарифам на проведение профилактических медицинских осмотров и диспансеризации </t>
  </si>
  <si>
    <t>Основание для применения коэффициента</t>
  </si>
  <si>
    <t>Значение коэффициента</t>
  </si>
  <si>
    <t xml:space="preserve">проведение профилактических медицинских осмотров и диспансеризации мобильными медицинскими бригадами </t>
  </si>
  <si>
    <t>1.1 Половозрастные коэффициенты дифференциации (СКДстом i)</t>
  </si>
  <si>
    <t>18-59</t>
  </si>
  <si>
    <t>18-54</t>
  </si>
  <si>
    <t>60 и старше</t>
  </si>
  <si>
    <t>55 и старше</t>
  </si>
  <si>
    <t xml:space="preserve">МО уровень 1 </t>
  </si>
  <si>
    <t>МО уровень 2 подуровень 3</t>
  </si>
  <si>
    <t>Значения коэффициентов дифференциации подушевого норматива финансового обеспечения стоматологической помощи на 2021 год</t>
  </si>
  <si>
    <t>КДстом i</t>
  </si>
  <si>
    <t>расч ПНстом i</t>
  </si>
  <si>
    <t>факт ПНстом i с уч К попр</t>
  </si>
  <si>
    <t>ГАУЗ "OOКБ №2"</t>
  </si>
  <si>
    <t>ГАУЗ "ГКБ №6" г. Оренбурга</t>
  </si>
  <si>
    <t>ГАУЗ "ГБ № 2" г. Орска</t>
  </si>
  <si>
    <t>ГАУЗ "СП" г.Новотроицка</t>
  </si>
  <si>
    <t>ГБУЗ "ГБ" г. Бугуруслана</t>
  </si>
  <si>
    <t>ЧУЗ "РЖД-Медицина" г.Бузулук"</t>
  </si>
  <si>
    <t>ЧУЗ "РЖД-Медицина" г. Абдулино"</t>
  </si>
  <si>
    <t>ГАУЗ "БСМП" г.Новотроицка</t>
  </si>
  <si>
    <t>560218</t>
  </si>
  <si>
    <t>560228</t>
  </si>
  <si>
    <t>560230</t>
  </si>
  <si>
    <t>числ</t>
  </si>
  <si>
    <t>Коэффициенты дифференциации подушевого норматива и подушевые  нормативы финансового обеспечения стоматологической помощи (ПНстом i ) на 2021 год</t>
  </si>
  <si>
    <t>сум по 2020</t>
  </si>
  <si>
    <t>сумма с правильным К поправ</t>
  </si>
  <si>
    <t>правильный к 2020</t>
  </si>
  <si>
    <t>Тарифы на оказание первичной специализированной стоматологической помощи в амбулаторных условиях на основе клинико-статистических групп на 2021 год</t>
  </si>
  <si>
    <t xml:space="preserve">1.1 Клинико-статистические группы при оказании медицинской помощи детям (детская стоматология) Оренбургская область </t>
  </si>
  <si>
    <t xml:space="preserve">1.2 Клинико-статистические группы при оказании медицинской помощи по терапевтической стоматологии взрослым </t>
  </si>
  <si>
    <t xml:space="preserve">1.3 Клинико-статистические группы при оказании медицинской помощи по хирургической стоматологии </t>
  </si>
  <si>
    <t xml:space="preserve">1.4 Клинико-статистические группы при оказании медицинской помощи по ортодонтии </t>
  </si>
  <si>
    <t xml:space="preserve">1.5 Клинико-статистические группы для оплаты тотальной внутривенной анестезии при оказании стоматологической медицинской помощи </t>
  </si>
  <si>
    <t xml:space="preserve">Финансовые нормативы обеспечения 
фельдшерско-акушерских пунктов на 2020 год </t>
  </si>
  <si>
    <t>Группы ФП/ФАП 
в зависимости от численности обслуживаемого населения</t>
  </si>
  <si>
    <t>Значение норматива,  руб.</t>
  </si>
  <si>
    <t>от 100 до 900 жителей</t>
  </si>
  <si>
    <t>от 900 до 1500 жителей</t>
  </si>
  <si>
    <t>от 1500 до 2000 жителей</t>
  </si>
  <si>
    <t>Коэффициент диференциации (КДк), 
учитывающий укомплектованность ФАП кадрами</t>
  </si>
  <si>
    <t>Показатель</t>
  </si>
  <si>
    <t>от 100 до 899 человек</t>
  </si>
  <si>
    <t>от 900 до 1499 человек</t>
  </si>
  <si>
    <t>от 1500 до 1999 человек</t>
  </si>
  <si>
    <t>укомплектованность по количеству ставок</t>
  </si>
  <si>
    <t>менее 1</t>
  </si>
  <si>
    <t>соответствует Порядку</t>
  </si>
  <si>
    <t>Перечень фельдшерских/фельдшерско-акушерских пунктов, дифференцированных по численности обслуживаемого населения, и размер их финансового обеспечения на 2021г.</t>
  </si>
  <si>
    <t>Наименование ФАП</t>
  </si>
  <si>
    <t>Численность обсл-го населения</t>
  </si>
  <si>
    <t>Соответствие приказу МЗиСР №543н</t>
  </si>
  <si>
    <t>КДк</t>
  </si>
  <si>
    <t>Размер финансового обеспечения на 2021 год *</t>
  </si>
  <si>
    <t>ФАП село Кидрясово</t>
  </si>
  <si>
    <t>от 100 до 899</t>
  </si>
  <si>
    <t>ФАП село Идельбаево</t>
  </si>
  <si>
    <t>ФАП село Рысаево</t>
  </si>
  <si>
    <t>ФАП поселок Блявтамак</t>
  </si>
  <si>
    <t>Николаевский ФАП</t>
  </si>
  <si>
    <t>Н-Павлушинский ФАП</t>
  </si>
  <si>
    <t>Саловский ФАП</t>
  </si>
  <si>
    <t>Передовский ФАП</t>
  </si>
  <si>
    <t>Коптяжевский ФАП</t>
  </si>
  <si>
    <t>Вишневский ФАП</t>
  </si>
  <si>
    <t>Рабочий ФАП</t>
  </si>
  <si>
    <t>В-Павлушинский ФАП</t>
  </si>
  <si>
    <t>Козловский ФАП</t>
  </si>
  <si>
    <t>Бестужевский ФАП</t>
  </si>
  <si>
    <t>Старо-Узелинский ФАП</t>
  </si>
  <si>
    <t>Ивановский ФАП</t>
  </si>
  <si>
    <t>Озеровский ФАП</t>
  </si>
  <si>
    <t>Лукинский ФАП</t>
  </si>
  <si>
    <t>Нойкинский ФАП</t>
  </si>
  <si>
    <t>Русско-Боклинский ФАП</t>
  </si>
  <si>
    <t>Полибинский ФАП</t>
  </si>
  <si>
    <t>М-Бугурусланский ФАП</t>
  </si>
  <si>
    <t>Старо-Тюринский ФАП</t>
  </si>
  <si>
    <t>Нуштайкинский ФАП</t>
  </si>
  <si>
    <t>Дмитриевский ФАП</t>
  </si>
  <si>
    <t>Пронькинский ФАП</t>
  </si>
  <si>
    <t>Красноярский ФАП</t>
  </si>
  <si>
    <t>Баймаковский ФАП</t>
  </si>
  <si>
    <t>Пониклинский ФАП</t>
  </si>
  <si>
    <t>Благодаровский ФАП</t>
  </si>
  <si>
    <t>Завьяловский ФАП</t>
  </si>
  <si>
    <t>Кирюшинский ФАП</t>
  </si>
  <si>
    <t>Елатомский ФАП</t>
  </si>
  <si>
    <t>Камыш-Садакский ФАП</t>
  </si>
  <si>
    <t>Булатовский ФАП</t>
  </si>
  <si>
    <t>Петровский ФАП</t>
  </si>
  <si>
    <t>Емантаевский ФАП</t>
  </si>
  <si>
    <t>Исайкинский ФАП</t>
  </si>
  <si>
    <t>Больше-Сурметский ФАП</t>
  </si>
  <si>
    <t>Первомайский ФАП</t>
  </si>
  <si>
    <t>Ново-Тирисский ФАП</t>
  </si>
  <si>
    <t>Абдрахмановский ФАП</t>
  </si>
  <si>
    <t>Нижне-Курмейский ФАП</t>
  </si>
  <si>
    <t>Искринский ФАП</t>
  </si>
  <si>
    <t>Мало-Сурметский ФАП</t>
  </si>
  <si>
    <t>Николькинский ФАП</t>
  </si>
  <si>
    <t>Тирис-Усмановский ФАП</t>
  </si>
  <si>
    <t>Старо-Шалтинский ФАП</t>
  </si>
  <si>
    <t>Чеганлинский ФАП</t>
  </si>
  <si>
    <t>Артемьевский ФАП</t>
  </si>
  <si>
    <t>Ново-Якуповский ФАП</t>
  </si>
  <si>
    <t>Кос-кульский ФАП</t>
  </si>
  <si>
    <t>Слюдяной ФАП</t>
  </si>
  <si>
    <t>Карабутакский ФАП</t>
  </si>
  <si>
    <t>Анеевский ФАП</t>
  </si>
  <si>
    <t>Жуламансайский ФАП</t>
  </si>
  <si>
    <t>Каменецкий ФАП</t>
  </si>
  <si>
    <t>Айдырлинский ФАП</t>
  </si>
  <si>
    <t>Нововиницкий ФАП</t>
  </si>
  <si>
    <t>Мещеряковский ФАП</t>
  </si>
  <si>
    <t>Речновский ФАП</t>
  </si>
  <si>
    <t>Кусемский ФАП</t>
  </si>
  <si>
    <t>Андреевский ФАП</t>
  </si>
  <si>
    <t>Джасайский ФАП</t>
  </si>
  <si>
    <t>Обильновский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</si>
  <si>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</si>
  <si>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</si>
  <si>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</si>
  <si>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</si>
  <si>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</si>
  <si>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Брацлавский ФАП</t>
  </si>
  <si>
    <t>Аниховский ФАП</t>
  </si>
  <si>
    <t>ФАП п.Веселый Второй</t>
  </si>
  <si>
    <t>ФАП п.Новоодесское</t>
  </si>
  <si>
    <t>ФАП п.Карповка</t>
  </si>
  <si>
    <t>ФАП п.Васильевка</t>
  </si>
  <si>
    <t>ФАП п.Кайракты</t>
  </si>
  <si>
    <t>ФАП п.Веселый Первый</t>
  </si>
  <si>
    <t>ФАП п.Шаповалово</t>
  </si>
  <si>
    <t>ФАП п.Шкуновка</t>
  </si>
  <si>
    <t>ФАП п.Федоровка</t>
  </si>
  <si>
    <t>Канчировский</t>
  </si>
  <si>
    <t>Чебоксаровский</t>
  </si>
  <si>
    <t>Георгиевский</t>
  </si>
  <si>
    <t>Дмитриевский</t>
  </si>
  <si>
    <t>Загорский</t>
  </si>
  <si>
    <t>Зеленорощенский</t>
  </si>
  <si>
    <t>Новоникольский</t>
  </si>
  <si>
    <t>Кутучевский</t>
  </si>
  <si>
    <t>Северный</t>
  </si>
  <si>
    <t>Исянгильдиновский</t>
  </si>
  <si>
    <t>Новомихайловский</t>
  </si>
  <si>
    <t>Яфаровский</t>
  </si>
  <si>
    <t>Марксовский</t>
  </si>
  <si>
    <t>Каменский</t>
  </si>
  <si>
    <t>Петровский</t>
  </si>
  <si>
    <t>Романовский</t>
  </si>
  <si>
    <t>Султакаевский</t>
  </si>
  <si>
    <t>Добринский</t>
  </si>
  <si>
    <t>Тукаевский</t>
  </si>
  <si>
    <t>Курбанаевский ФАП</t>
  </si>
  <si>
    <t>Брянчаниновский ФАП</t>
  </si>
  <si>
    <t>Золотородниковский ФАП</t>
  </si>
  <si>
    <t>Муллануровский ФАП</t>
  </si>
  <si>
    <t>Новокульшариповский ФАП</t>
  </si>
  <si>
    <t>Самаркинский ФАП</t>
  </si>
  <si>
    <t>Сосновский ФАП</t>
  </si>
  <si>
    <t>Алексеевский ФАП</t>
  </si>
  <si>
    <t>Думинский ФАП</t>
  </si>
  <si>
    <t>Чапаевский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</si>
  <si>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</si>
  <si>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</si>
  <si>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</si>
  <si>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</si>
  <si>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</si>
  <si>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</si>
  <si>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</si>
  <si>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Старосултангуловский ФАП</t>
  </si>
  <si>
    <t>Баландинский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</si>
  <si>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</si>
  <si>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</si>
  <si>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</si>
  <si>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</si>
  <si>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</si>
  <si>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</si>
  <si>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</si>
  <si>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</si>
  <si>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</si>
  <si>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от 1500 до 1999</t>
  </si>
  <si>
    <t>Новоорловский ФАП</t>
  </si>
  <si>
    <t>Васильевский ФАП</t>
  </si>
  <si>
    <t>Красноуральский ФАП</t>
  </si>
  <si>
    <t>Верхнеозернинский ФАП</t>
  </si>
  <si>
    <t>Листвянский ФАП</t>
  </si>
  <si>
    <t>Блюментальский ФАП</t>
  </si>
  <si>
    <t>Цветочный ФАП</t>
  </si>
  <si>
    <t>Старицкий ФАП</t>
  </si>
  <si>
    <t>Рождественский ФАП</t>
  </si>
  <si>
    <t>Жанаталапский ФАП</t>
  </si>
  <si>
    <t>Херсоновский ФАП</t>
  </si>
  <si>
    <t>Гирьяльский ФАП</t>
  </si>
  <si>
    <t>Буранчинский ФАП</t>
  </si>
  <si>
    <t>Донской ФАП</t>
  </si>
  <si>
    <t>Алабайтальский ФАП</t>
  </si>
  <si>
    <t>Белогорский ФАП</t>
  </si>
  <si>
    <t>Бурлыкский ФАП</t>
  </si>
  <si>
    <t>Карагачский ФАП</t>
  </si>
  <si>
    <t>Буртинский ФАП</t>
  </si>
  <si>
    <t>Днепровский ФАП</t>
  </si>
  <si>
    <t>Новочеркасский</t>
  </si>
  <si>
    <t>Хмелевский</t>
  </si>
  <si>
    <t>Банненский</t>
  </si>
  <si>
    <t>Лыловский</t>
  </si>
  <si>
    <t>Старохалиловкий</t>
  </si>
  <si>
    <t>Ишкининский</t>
  </si>
  <si>
    <t>Вишневский</t>
  </si>
  <si>
    <t>Нарбулатовский</t>
  </si>
  <si>
    <t>Нововоронежский</t>
  </si>
  <si>
    <t>Писаревский</t>
  </si>
  <si>
    <t>Новопетропавловский</t>
  </si>
  <si>
    <t>Саверовский</t>
  </si>
  <si>
    <t>Поповский</t>
  </si>
  <si>
    <t>Камейкинский</t>
  </si>
  <si>
    <t>Калиновский</t>
  </si>
  <si>
    <t>Репинский</t>
  </si>
  <si>
    <t>Колпакский</t>
  </si>
  <si>
    <t>Новониколаевкий</t>
  </si>
  <si>
    <t>ФАП с.Абрышкино</t>
  </si>
  <si>
    <t>ФАП с.Малояшкино</t>
  </si>
  <si>
    <t>ФАП п.Подлесный</t>
  </si>
  <si>
    <t>ФАП с.Новоникольское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</si>
  <si>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</si>
  <si>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</si>
  <si>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</si>
  <si>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</si>
  <si>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</si>
  <si>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</si>
  <si>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</si>
  <si>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ФАП с.Камсак</t>
  </si>
  <si>
    <t>ФАП п.Курмансай</t>
  </si>
  <si>
    <t>ФАП п.Караганда</t>
  </si>
  <si>
    <t>ФАП п.Прибрежный</t>
  </si>
  <si>
    <t>ФАП с.Богоявленка</t>
  </si>
  <si>
    <t>ФАП с.Домбаровка</t>
  </si>
  <si>
    <t>ФАП с.Шутово</t>
  </si>
  <si>
    <t>ФАП с.Крестовка</t>
  </si>
  <si>
    <t>ФАП с.Раздольное</t>
  </si>
  <si>
    <t>ФАП с.Подстепки</t>
  </si>
  <si>
    <t>ФАП с.Затонное</t>
  </si>
  <si>
    <t>ФАП с.Сухоречка</t>
  </si>
  <si>
    <t>ФАП с.Рассыпное</t>
  </si>
  <si>
    <t>ФАП с.Красный Яр</t>
  </si>
  <si>
    <t>ФАП с.Мухраново</t>
  </si>
  <si>
    <t>ФАП с. Покровка</t>
  </si>
  <si>
    <t>ФАП с. Максим Горький</t>
  </si>
  <si>
    <t>ФАП с.Верхняя Кардаиловка</t>
  </si>
  <si>
    <t>ФАП с. Кульма</t>
  </si>
  <si>
    <t>ФАП п.Октябрьский</t>
  </si>
  <si>
    <t>ФАП с.Екатериновка</t>
  </si>
  <si>
    <t>ФАП п.Майский</t>
  </si>
  <si>
    <t>ФАП с.Зеленодольск</t>
  </si>
  <si>
    <t>ФАП с.Новооренбург</t>
  </si>
  <si>
    <t>ФАП с.Таналык</t>
  </si>
  <si>
    <t>ФАП с. Просторы</t>
  </si>
  <si>
    <t>ФАП п.Приморск</t>
  </si>
  <si>
    <t>ФАП п.Айдырлинский</t>
  </si>
  <si>
    <t>ФАП п.Кировск</t>
  </si>
  <si>
    <t>вознесенка</t>
  </si>
  <si>
    <t>Нижнеильясово</t>
  </si>
  <si>
    <t>верхнеильясово</t>
  </si>
  <si>
    <t>малоюлдашево</t>
  </si>
  <si>
    <t>Никольский</t>
  </si>
  <si>
    <t>грачевка</t>
  </si>
  <si>
    <t>староникольское</t>
  </si>
  <si>
    <t>ибряево</t>
  </si>
  <si>
    <t>Бахтиярово</t>
  </si>
  <si>
    <t>юлты</t>
  </si>
  <si>
    <t>Калтан</t>
  </si>
  <si>
    <t>Юговка</t>
  </si>
  <si>
    <t>Пролетарка</t>
  </si>
  <si>
    <t>залесово</t>
  </si>
  <si>
    <t>Староюлдашево</t>
  </si>
  <si>
    <t>преображенка</t>
  </si>
  <si>
    <t>новоюласка</t>
  </si>
  <si>
    <t>Красиково</t>
  </si>
  <si>
    <t>Ишалка</t>
  </si>
  <si>
    <t>кинзелька</t>
  </si>
  <si>
    <t>Токский</t>
  </si>
  <si>
    <t>от 900 до 1499</t>
  </si>
  <si>
    <t>Подольск</t>
  </si>
  <si>
    <t>Юлгутлинский ФАП</t>
  </si>
  <si>
    <t>Баш - Канчеровский ФАП</t>
  </si>
  <si>
    <t>Подгорный ФАП</t>
  </si>
  <si>
    <t>Новоракитянский ФАП</t>
  </si>
  <si>
    <t>Залужный ФАП</t>
  </si>
  <si>
    <t>Совхозно - Саринский ФАП</t>
  </si>
  <si>
    <t>Краснознаменский ФАП</t>
  </si>
  <si>
    <t>Октябрьский ФАП</t>
  </si>
  <si>
    <t>Оноприеновский ФАП</t>
  </si>
  <si>
    <t>Чеботарёвский ФАП</t>
  </si>
  <si>
    <t>Саринский ФАП</t>
  </si>
  <si>
    <t>Никольский ФАП</t>
  </si>
  <si>
    <t>Краснощёковский ФАП</t>
  </si>
  <si>
    <t>Маячный ФАП</t>
  </si>
  <si>
    <t>Новосимбирский ФАП</t>
  </si>
  <si>
    <t>Ново - Саринский ФАП</t>
  </si>
  <si>
    <t>Дубиновский ФАП</t>
  </si>
  <si>
    <t>Мухамедьяровский ФАП</t>
  </si>
  <si>
    <t>Ново-Самарский ФАП</t>
  </si>
  <si>
    <t>Куруильский ФАП</t>
  </si>
  <si>
    <t>Ибрагимовский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</si>
  <si>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</si>
  <si>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</si>
  <si>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</si>
  <si>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</si>
  <si>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</si>
  <si>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Байгоровский ФАП</t>
  </si>
  <si>
    <t>Бобровский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</si>
  <si>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</si>
  <si>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</si>
  <si>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</si>
  <si>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</si>
  <si>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</si>
  <si>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</si>
  <si>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</si>
  <si>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</si>
  <si>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Александровский ФАП</t>
  </si>
  <si>
    <t>ФАП  п.Высотный</t>
  </si>
  <si>
    <t>Азаматовский ФАП</t>
  </si>
  <si>
    <t>Верхненовокутлумбетьевский ФАП</t>
  </si>
  <si>
    <t>Борискинский ФАП</t>
  </si>
  <si>
    <t>Тимошкинский ФАП</t>
  </si>
  <si>
    <t>Новоашировский ФАП</t>
  </si>
  <si>
    <t>Кузькинский ФАП</t>
  </si>
  <si>
    <t>Емельяновский ФАП</t>
  </si>
  <si>
    <t>Новоузелинский ФАП</t>
  </si>
  <si>
    <t>Староякуповский ФАП</t>
  </si>
  <si>
    <t>Старокутлумбетьевский ФАП</t>
  </si>
  <si>
    <t>Староашировский ФАП</t>
  </si>
  <si>
    <t>Скалистый ФАП</t>
  </si>
  <si>
    <t>Можаровский ФАП</t>
  </si>
  <si>
    <t>Тасбулакский ФАП</t>
  </si>
  <si>
    <t>Караганский ФАП</t>
  </si>
  <si>
    <t>Добровольский ФАП</t>
  </si>
  <si>
    <t>Горьковский ФАП</t>
  </si>
  <si>
    <t>Будамшинский ФАП</t>
  </si>
  <si>
    <t>Гранитный ФАП</t>
  </si>
  <si>
    <t>Новоорский ФАП</t>
  </si>
  <si>
    <t>Кумакский ФАП</t>
  </si>
  <si>
    <t>ФАП с. Варшавка</t>
  </si>
  <si>
    <t>ФАП с.Дедово</t>
  </si>
  <si>
    <t>ФАП с.Берестовка</t>
  </si>
  <si>
    <t>ФАП с.Родниковое озеро</t>
  </si>
  <si>
    <t>ФАП п. Привольный</t>
  </si>
  <si>
    <t>ФАП с.Ключевка</t>
  </si>
  <si>
    <t>ФАП с.Мрясово</t>
  </si>
  <si>
    <t>ФАП с.Новокинделька</t>
  </si>
  <si>
    <t>ФАП с. Верхняя Платовка</t>
  </si>
  <si>
    <t>ФАП п.Горный</t>
  </si>
  <si>
    <t>ФАП с. Хлебовка</t>
  </si>
  <si>
    <t>ФАП с. Малахово</t>
  </si>
  <si>
    <t>ФАП с.Козловка</t>
  </si>
  <si>
    <t>ФАП с.Лапаз</t>
  </si>
  <si>
    <t>ФАП с.Кутуш</t>
  </si>
  <si>
    <t>ФАП с.Красная Поляна</t>
  </si>
  <si>
    <t>ФАП с. Хуторка</t>
  </si>
  <si>
    <t>ФАП с.Кувай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</si>
  <si>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</si>
  <si>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</si>
  <si>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</si>
  <si>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</si>
  <si>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</si>
  <si>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</si>
  <si>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</si>
  <si>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Новобиккуловский ФАП</t>
  </si>
  <si>
    <t>Междугорный ФАП</t>
  </si>
  <si>
    <t>Комиссаровский ФАП</t>
  </si>
  <si>
    <t>Биккуловский ФАП</t>
  </si>
  <si>
    <t>Ильинский ФАП</t>
  </si>
  <si>
    <t>Каменский ФАП</t>
  </si>
  <si>
    <t>Белозерский ФАП</t>
  </si>
  <si>
    <t>Бродский ФАП</t>
  </si>
  <si>
    <t>Новотроицкий ФАП</t>
  </si>
  <si>
    <t>Марьевский ФАП</t>
  </si>
  <si>
    <t>2 Имангуловский</t>
  </si>
  <si>
    <t>1 Имангуловский ФАП</t>
  </si>
  <si>
    <t>Нижнегумбетовский ФАП</t>
  </si>
  <si>
    <t>ФАП ж/д разъезд № 20</t>
  </si>
  <si>
    <t>ФАП п.Светлогорка</t>
  </si>
  <si>
    <t>ФАП п. Бакалка</t>
  </si>
  <si>
    <t>ФАП с. Приютово</t>
  </si>
  <si>
    <t>ФАП пос.Чистый</t>
  </si>
  <si>
    <t>ФАП с.Паника</t>
  </si>
  <si>
    <t>Фельдшерский  здравпункт с.Вязовка</t>
  </si>
  <si>
    <t>ФАП  п. Береговой</t>
  </si>
  <si>
    <t>ФАП пос.Старица</t>
  </si>
  <si>
    <t>ФАП с.Струково</t>
  </si>
  <si>
    <t>ФАП х. Чулошников</t>
  </si>
  <si>
    <t>ФАП с. Архангеловка</t>
  </si>
  <si>
    <t>ФАП п.Соловьевка</t>
  </si>
  <si>
    <t>ФАП п.Пугачевский</t>
  </si>
  <si>
    <t>ФАП пос. Зауральный</t>
  </si>
  <si>
    <t>ФАП пос. Приуральский</t>
  </si>
  <si>
    <t>ФАП п. Сергиевка</t>
  </si>
  <si>
    <t>ФАП пос. Юный</t>
  </si>
  <si>
    <t>ФАП с. Благословенка</t>
  </si>
  <si>
    <t>Фельдшерский здравпункт "Золотой квартал" с.Нежинка</t>
  </si>
  <si>
    <t>ФАП с. Павловка</t>
  </si>
  <si>
    <t>ФАП с. Черноречье</t>
  </si>
  <si>
    <t>ФАП х. Степановский</t>
  </si>
  <si>
    <t>ФАП с.Ивановка «Экодолье»</t>
  </si>
  <si>
    <t>ФАП пос.Экспериментальный</t>
  </si>
  <si>
    <t>Осочновский ФАП</t>
  </si>
  <si>
    <t>Усовский ФАП</t>
  </si>
  <si>
    <t>Большепрудновский ФП</t>
  </si>
  <si>
    <t>Ляшевский ФАП</t>
  </si>
  <si>
    <t>Ударновский ФП</t>
  </si>
  <si>
    <t>Лучевский ФАП</t>
  </si>
  <si>
    <t>Назаровский ФАП</t>
  </si>
  <si>
    <t>Каменский ФП</t>
  </si>
  <si>
    <t>Мансуровский ФП</t>
  </si>
  <si>
    <t>Лесопитоминский ФАП</t>
  </si>
  <si>
    <t>Шапошниковский ФП</t>
  </si>
  <si>
    <t>Советский ФАП</t>
  </si>
  <si>
    <t>Озерновский ФАП</t>
  </si>
  <si>
    <t>Мирошкинский ФАП</t>
  </si>
  <si>
    <t>Красновский ФАП</t>
  </si>
  <si>
    <t>Рубежинский ФП</t>
  </si>
  <si>
    <t>Соболевский ФАП</t>
  </si>
  <si>
    <t>Шуваловский</t>
  </si>
  <si>
    <t>Суворовский</t>
  </si>
  <si>
    <t>Родничный</t>
  </si>
  <si>
    <t>Радовский</t>
  </si>
  <si>
    <t>Алексеевский</t>
  </si>
  <si>
    <t>Алисовский</t>
  </si>
  <si>
    <t>Рычковский</t>
  </si>
  <si>
    <t>Сеннинский</t>
  </si>
  <si>
    <t>Камышовский</t>
  </si>
  <si>
    <t>Кутлумбетовский</t>
  </si>
  <si>
    <t>Абрамовский</t>
  </si>
  <si>
    <t>Капитоновский</t>
  </si>
  <si>
    <t>Филипповский</t>
  </si>
  <si>
    <t>Южный</t>
  </si>
  <si>
    <t>Алмалинский</t>
  </si>
  <si>
    <t>Япрынцевский</t>
  </si>
  <si>
    <t>Татищевскикй</t>
  </si>
  <si>
    <t>Адамовский</t>
  </si>
  <si>
    <t>Садовый</t>
  </si>
  <si>
    <t>Мамалаевский</t>
  </si>
  <si>
    <t>Южно-Уральский</t>
  </si>
  <si>
    <t>II Зубочистинский</t>
  </si>
  <si>
    <t>Кубанский</t>
  </si>
  <si>
    <t>Донецкий</t>
  </si>
  <si>
    <t>Кирсановский ФАП</t>
  </si>
  <si>
    <t>Дюсметьевский ФАП</t>
  </si>
  <si>
    <t>Борисовский ФАП</t>
  </si>
  <si>
    <t>Романовский ФАП</t>
  </si>
  <si>
    <t>Бесединский ФАП</t>
  </si>
  <si>
    <t>Ключевский ФАП</t>
  </si>
  <si>
    <t>Нижне-Кузлинский ФАП</t>
  </si>
  <si>
    <t>Ефремо-Зыковский ФАП</t>
  </si>
  <si>
    <t>Фадеевский ФАП</t>
  </si>
  <si>
    <t>Равнинный ФАП</t>
  </si>
  <si>
    <t>Максимовский ФАП</t>
  </si>
  <si>
    <t>Демский ФАП</t>
  </si>
  <si>
    <t>Наурузовский  ФАП</t>
  </si>
  <si>
    <t>Ереминский ФАП</t>
  </si>
  <si>
    <t>Ждановский ФАП</t>
  </si>
  <si>
    <t>Украинский ФАП</t>
  </si>
  <si>
    <t>Тимашевский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</si>
  <si>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</si>
  <si>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</si>
  <si>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</si>
  <si>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</si>
  <si>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Аблязовский ФАП</t>
  </si>
  <si>
    <t>Татарский Саракташский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</si>
  <si>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</si>
  <si>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</si>
  <si>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</si>
  <si>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</si>
  <si>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</si>
  <si>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</si>
  <si>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</si>
  <si>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</si>
  <si>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Биктимировский ФАП</t>
  </si>
  <si>
    <t>Кульчумовский ФАП</t>
  </si>
  <si>
    <t>Сунарчинский ФАП</t>
  </si>
  <si>
    <t>Островнинский ФАП</t>
  </si>
  <si>
    <t>Екатериновский ФАП</t>
  </si>
  <si>
    <t>Надеждинский ФАП</t>
  </si>
  <si>
    <t>Старосокулакский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</si>
  <si>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</si>
  <si>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</si>
  <si>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</si>
  <si>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</si>
  <si>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</si>
  <si>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</si>
  <si>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</si>
  <si>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</si>
  <si>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</si>
  <si>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</si>
  <si>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>ФАП п. Коскуль</t>
  </si>
  <si>
    <t>ФАП п. Актюбинский</t>
  </si>
  <si>
    <t>ФАП п. Первомайский</t>
  </si>
  <si>
    <t>ФАП п. Степной</t>
  </si>
  <si>
    <t>Нижнечеляевский</t>
  </si>
  <si>
    <t>Ибряевский</t>
  </si>
  <si>
    <t>Новоборискинский</t>
  </si>
  <si>
    <t>Мордово -Добринский</t>
  </si>
  <si>
    <t>Трифоновский</t>
  </si>
  <si>
    <t>Ремчуговский</t>
  </si>
  <si>
    <t>Октябрьский</t>
  </si>
  <si>
    <t>Стародомосейкинский</t>
  </si>
  <si>
    <t>Большедорожный</t>
  </si>
  <si>
    <t>Красноярский</t>
  </si>
  <si>
    <t>Кряжлинский</t>
  </si>
  <si>
    <t>Тургайский</t>
  </si>
  <si>
    <t>Секретарский</t>
  </si>
  <si>
    <t>Курсковасильевский</t>
  </si>
  <si>
    <t>Староборискинский</t>
  </si>
  <si>
    <t>Русскокандызский</t>
  </si>
  <si>
    <t>Аксенкинский</t>
  </si>
  <si>
    <t>Бакаевский</t>
  </si>
  <si>
    <t>Соковский</t>
  </si>
  <si>
    <t>Беляевский ФАП</t>
  </si>
  <si>
    <t>Троицкий ФАП</t>
  </si>
  <si>
    <t>ФАП с. Возрождение</t>
  </si>
  <si>
    <t>Егинсайский ФАП</t>
  </si>
  <si>
    <t>ФАП ст. Маячная</t>
  </si>
  <si>
    <t>ФАП с. Казанка</t>
  </si>
  <si>
    <t>ФАП ст. Цвиллинга</t>
  </si>
  <si>
    <t>Елшанский ФАП</t>
  </si>
  <si>
    <t>Перовский ФАП</t>
  </si>
  <si>
    <t>Ащебутакский ФАП</t>
  </si>
  <si>
    <t>Дружбинский ФАП</t>
  </si>
  <si>
    <t>ФАП Кирпичного завода</t>
  </si>
  <si>
    <t>Боевогорский ФАП</t>
  </si>
  <si>
    <t>Новоилецкий ФАП</t>
  </si>
  <si>
    <t>Трудовой ФАП</t>
  </si>
  <si>
    <t>Ветлянский ФАП</t>
  </si>
  <si>
    <t>Тамар-Уткульский ФАП</t>
  </si>
  <si>
    <t>ФАП с. Угольное</t>
  </si>
  <si>
    <t>Изобильненский ФАП</t>
  </si>
  <si>
    <t>Саратовский ФАП</t>
  </si>
  <si>
    <t>Шахтный ФАП</t>
  </si>
  <si>
    <t>Григорьевский ФАП</t>
  </si>
  <si>
    <t>ФАП с. Березовка</t>
  </si>
  <si>
    <t>ФАП пос. Сборовский</t>
  </si>
  <si>
    <t>ФАП с. Спасское</t>
  </si>
  <si>
    <t>ФАП с. Новобелогорка</t>
  </si>
  <si>
    <t>ФАП с. Ивановка Вторая</t>
  </si>
  <si>
    <t>ФАП с. Троицкое</t>
  </si>
  <si>
    <t>ФАП с. Уран</t>
  </si>
  <si>
    <t>ФАП с. Матвеевка</t>
  </si>
  <si>
    <t>ФАП с. Первокрасное</t>
  </si>
  <si>
    <t>ФАП с. Романовка</t>
  </si>
  <si>
    <t>ФАП пос. Октябрьский</t>
  </si>
  <si>
    <t>ФАП с. Михайловка Вторая</t>
  </si>
  <si>
    <t>ФАП с. Федоровка</t>
  </si>
  <si>
    <t>ФАП С. Пронькино</t>
  </si>
  <si>
    <t>ФАП с. Николаевка</t>
  </si>
  <si>
    <t>ФАП с. Гамалеевка - 1</t>
  </si>
  <si>
    <t>ФАП с. Толкаевка</t>
  </si>
  <si>
    <t>Мирошинский ФАП</t>
  </si>
  <si>
    <t>Зерновое ФАП</t>
  </si>
  <si>
    <t>Широковский ФАП</t>
  </si>
  <si>
    <t>Жигалинский ФАП</t>
  </si>
  <si>
    <t>Шумаевский ФАП</t>
  </si>
  <si>
    <t>Башировский ФАП</t>
  </si>
  <si>
    <t>Майский ФАП</t>
  </si>
  <si>
    <t>Бурененский ФАП</t>
  </si>
  <si>
    <t>Иртекский ФАП</t>
  </si>
  <si>
    <t>Луговской ФАП</t>
  </si>
  <si>
    <t>Кандалинцевский ФАП</t>
  </si>
  <si>
    <t>Каменноимангуловский ФАП</t>
  </si>
  <si>
    <t>Кузьминский ФАП</t>
  </si>
  <si>
    <t>Коммунарский ФАП</t>
  </si>
  <si>
    <t>Прокуроновский ФАП</t>
  </si>
  <si>
    <t>Шестаковский ФАП</t>
  </si>
  <si>
    <t>Восходящий ФАП</t>
  </si>
  <si>
    <t>Солнечный ФАП</t>
  </si>
  <si>
    <t>Жирновский ФАП</t>
  </si>
  <si>
    <t>Степановский ФАП</t>
  </si>
  <si>
    <t>Болдыревский ФАП</t>
  </si>
  <si>
    <t>Зареченский ФАП</t>
  </si>
  <si>
    <t>Бородинский ФАП</t>
  </si>
  <si>
    <t>Ранневский ФАП</t>
  </si>
  <si>
    <t>Придолинновский ФАП</t>
  </si>
  <si>
    <t>Вязовский ФАП</t>
  </si>
  <si>
    <t>Новокаменский ФАП</t>
  </si>
  <si>
    <t>Трудовской ФАП</t>
  </si>
  <si>
    <t>Чернояровский ФАП</t>
  </si>
  <si>
    <t>Кинделинский ФАП</t>
  </si>
  <si>
    <t>Рябинный ФАП</t>
  </si>
  <si>
    <t>Амерхановский ФАП</t>
  </si>
  <si>
    <t>Марковский ФАП</t>
  </si>
  <si>
    <t>Кундузлутамакский ФАП</t>
  </si>
  <si>
    <t>Любимовский ФАП</t>
  </si>
  <si>
    <t>Нововасильевский ФАП</t>
  </si>
  <si>
    <t>Жидиловский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</si>
  <si>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</si>
  <si>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</si>
  <si>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</si>
  <si>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</si>
  <si>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</si>
  <si>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Медведский ФАП</t>
  </si>
  <si>
    <t>Молодежный ФАП</t>
  </si>
  <si>
    <t>Павлоантоновский ФАП</t>
  </si>
  <si>
    <t>Пристанционный ФАП</t>
  </si>
  <si>
    <t>Астрахановский ФАП</t>
  </si>
  <si>
    <t>Рудненский ФАП</t>
  </si>
  <si>
    <t>Давлеткуловский ФАП</t>
  </si>
  <si>
    <t>Алмалинский ФАП</t>
  </si>
  <si>
    <t>Аллабердинский ФАП</t>
  </si>
  <si>
    <t>Благовещенский ФАП</t>
  </si>
  <si>
    <t>Екатеринославский ФАП</t>
  </si>
  <si>
    <t>Репьевский ФАП</t>
  </si>
  <si>
    <t>Разномойский ФАП</t>
  </si>
  <si>
    <t>Новосергиевский ФАП</t>
  </si>
  <si>
    <t>Владимировский ФАП</t>
  </si>
  <si>
    <t>Зобовский ФАП</t>
  </si>
  <si>
    <t>Урнякский ФАП</t>
  </si>
  <si>
    <t>Колычевский ФАП</t>
  </si>
  <si>
    <t>Юзеевский ФАП</t>
  </si>
  <si>
    <t>Зиреклинский ФАП</t>
  </si>
  <si>
    <t>Ялчкаевский ФАП</t>
  </si>
  <si>
    <t>Новоникольский ФАП</t>
  </si>
  <si>
    <t>Зерклинский ФАП</t>
  </si>
  <si>
    <t>Слоновский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</si>
  <si>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</si>
  <si>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</si>
  <si>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</si>
  <si>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</si>
  <si>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</si>
  <si>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</si>
  <si>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</si>
  <si>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</si>
  <si>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</si>
  <si>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</si>
  <si>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</si>
  <si>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ФАП п. Кумак</t>
  </si>
  <si>
    <t>ФАП с. Акжарское</t>
  </si>
  <si>
    <t>ФАП п. Новосельский</t>
  </si>
  <si>
    <t>ФАП п.Комарово</t>
  </si>
  <si>
    <t>ФАП с. Еленовка</t>
  </si>
  <si>
    <t>Опытное</t>
  </si>
  <si>
    <t>Старотепловский ФАП</t>
  </si>
  <si>
    <t>Екатериновский</t>
  </si>
  <si>
    <t>Новодубовский ФАП</t>
  </si>
  <si>
    <t>Кировский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</si>
  <si>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</si>
  <si>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</si>
  <si>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</si>
  <si>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</si>
  <si>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</si>
  <si>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Новотепловский ФАП</t>
  </si>
  <si>
    <t>Елховский ФАП</t>
  </si>
  <si>
    <t>Березовский ФАП</t>
  </si>
  <si>
    <t>Алдаркинский ФАП</t>
  </si>
  <si>
    <t>Твердиловский ФАП</t>
  </si>
  <si>
    <t>Лисья Поляна</t>
  </si>
  <si>
    <t>Липовский ФАП</t>
  </si>
  <si>
    <t>Перевозинский ФАП</t>
  </si>
  <si>
    <t>Жилинский ФАП</t>
  </si>
  <si>
    <t>Тупиковский ФАП</t>
  </si>
  <si>
    <t>Колтубановский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</si>
  <si>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</si>
  <si>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</si>
  <si>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</si>
  <si>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</si>
  <si>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</si>
  <si>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</si>
  <si>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БСМП г.Новотроицка</t>
  </si>
  <si>
    <t>ФАП с.Новоникольск</t>
  </si>
  <si>
    <t>ФАП с.Губерля</t>
  </si>
  <si>
    <t>ФАП с.Пригорное</t>
  </si>
  <si>
    <t>ФАП п.Аккермановка</t>
  </si>
  <si>
    <t>ФАП с.Хабарное</t>
  </si>
  <si>
    <t>ГБУЗ ГКБ № 1 г.Оренбурга</t>
  </si>
  <si>
    <t>ФАП с.Бердянка</t>
  </si>
  <si>
    <t>ГАУЗ ГКБ № 6 г.Оренбурга</t>
  </si>
  <si>
    <t>ФАП «Чистые Пруды»</t>
  </si>
  <si>
    <t>ГАУЗ ГБ № 1 г.Орска</t>
  </si>
  <si>
    <t>ФАП пос. Ора</t>
  </si>
  <si>
    <t>ФАП с.Крыловка</t>
  </si>
  <si>
    <t>ФАП с.Ударник</t>
  </si>
  <si>
    <t>ГАУЗ ГБ № 4 г.Орска</t>
  </si>
  <si>
    <t>ФАП пос. Мирный</t>
  </si>
  <si>
    <t>+</t>
  </si>
  <si>
    <t>-</t>
  </si>
  <si>
    <t>Итого по всем МО / ФАП</t>
  </si>
  <si>
    <t>Ж</t>
  </si>
  <si>
    <t xml:space="preserve">1-4              </t>
  </si>
  <si>
    <t>Половозрастные коэффициенты дифференциации подушевого норматива для скорой медицинской помощи на 2021 год для расчета подушевого норматива финансирования</t>
  </si>
  <si>
    <t xml:space="preserve">65 и старше    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</si>
  <si>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</si>
  <si>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Средневзвешенные интегрированные коэффициенты дифференциации подушевого норматива</t>
  </si>
  <si>
    <t>Подушевой норматив СМП, рублей</t>
  </si>
  <si>
    <t>группа 1</t>
  </si>
  <si>
    <t>группа 2</t>
  </si>
  <si>
    <t>группа 3</t>
  </si>
  <si>
    <t>группа 4</t>
  </si>
  <si>
    <t>группа 5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</si>
  <si>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(руб/чел/год), определенные для групп медицинских организаций на 2021 год</t>
  </si>
  <si>
    <t>0,9500 - 0,9799</t>
  </si>
  <si>
    <t>0,9800 - 1,0099</t>
  </si>
  <si>
    <t>1,0100 - 1,0399</t>
  </si>
  <si>
    <t>1,0400 - 1,0699</t>
  </si>
  <si>
    <t>1,0700 - 1,1100</t>
  </si>
  <si>
    <t>рублей</t>
  </si>
  <si>
    <t>Фельдшерская бригада</t>
  </si>
  <si>
    <t>Врачебная бригада</t>
  </si>
  <si>
    <t>02001</t>
  </si>
  <si>
    <t>Выезд в пределах города, перевод между МО</t>
  </si>
  <si>
    <t>02002</t>
  </si>
  <si>
    <t>Довоз до аэропорта</t>
  </si>
  <si>
    <t>02003</t>
  </si>
  <si>
    <t>Выезд в пределах области и за пределами области</t>
  </si>
  <si>
    <t>Доп. Код</t>
  </si>
  <si>
    <t>Наименование позиции</t>
  </si>
  <si>
    <t xml:space="preserve"> рублей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</si>
  <si>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</si>
  <si>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</si>
  <si>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</si>
  <si>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</si>
  <si>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</si>
  <si>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</si>
  <si>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</si>
  <si>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</si>
  <si>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Тариф вызова скорой медицинской помощи с 01.01.2021 г.</t>
  </si>
  <si>
    <t>Тариф вызова скорой специализированной, включая медицинскую эвакуацию, медицинской помощи, оказываемой отделениями экстренной консультативной помощи, с 01.01.2021 г.</t>
  </si>
  <si>
    <t>Тариф вызова скорой медицинской помощи с проведением тромболитической терапии (ТЛТ) при ОКС с 01.01.2021</t>
  </si>
  <si>
    <t xml:space="preserve"> Раздел 1. Перечень медицинских услуг и предельный размер возмещения расходов для расчетов между медицинскими организациями,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</t>
  </si>
  <si>
    <t>Наименование медицинской услуги</t>
  </si>
  <si>
    <t>Предельный размер возмещения расходов, рублей</t>
  </si>
  <si>
    <t>1.</t>
  </si>
  <si>
    <t>Отделение баротерапии</t>
  </si>
  <si>
    <t>Оксигенация (гипобарическая) (22 сеанса) продолжительностью 1 час</t>
  </si>
  <si>
    <t>1.2</t>
  </si>
  <si>
    <t>Оксигенация (гипобарическая) (22 сеанса) продолжительностью 3 часа</t>
  </si>
  <si>
    <t>1.2.1</t>
  </si>
  <si>
    <t>1 сеанс (продолжительностью 1 час)</t>
  </si>
  <si>
    <t>1.2.2</t>
  </si>
  <si>
    <t>1 сеанс (продолжительностью 3 часа)</t>
  </si>
  <si>
    <t>1.3</t>
  </si>
  <si>
    <t>Спелеотерапия (взрослые) (1сеанс)</t>
  </si>
  <si>
    <t>Спелеотерапия (дети) (1сеанс)</t>
  </si>
  <si>
    <t>2.</t>
  </si>
  <si>
    <t>Маммография</t>
  </si>
  <si>
    <t xml:space="preserve">Маммография </t>
  </si>
  <si>
    <t>3.</t>
  </si>
  <si>
    <t>Цитология</t>
  </si>
  <si>
    <t>3.1</t>
  </si>
  <si>
    <t>Жидкостная цитология шейки матки</t>
  </si>
  <si>
    <t>4.1</t>
  </si>
  <si>
    <t>Кишечная группа (с учетом регистрации анализов и учетом приготовления сред)</t>
  </si>
  <si>
    <t>Микробиологическое (культуральное) исследование фекалий/ректального мазка на возбудителя дизентерии (Shigella spp.) (отрицательный результат)</t>
  </si>
  <si>
    <t>Микробиологическое (культуральное) исследование фекалий/ректального мазка на микроорганизмы рода сальмонелла (Salmonella spp.) (отрицательный результат)</t>
  </si>
  <si>
    <t>Микробиологическое (культуральное) исследование фекалий/ректального мазка на возбудителя дизентерии (Shigella spp.)</t>
  </si>
  <si>
    <t>4.1.3.</t>
  </si>
  <si>
    <t>Микробиологическое (культуральное) исследование фекалий/ректального мазка на микроорганизмы рода сальмонелла (Salmonella spp.)</t>
  </si>
  <si>
    <t>4.1.4.</t>
  </si>
  <si>
    <t xml:space="preserve"> Микробиологическое (культуральное) исследование  кала на аэробные и факультативно - анаэробные микроорганизмы (энтеропатогенная кишечная палочка )</t>
  </si>
  <si>
    <t>4.1.5.</t>
  </si>
  <si>
    <t xml:space="preserve"> Микробиологическое (культуральное) исследование  кала на аэробные и факультативно - анаэробные микроорганизмы (кал на УПМ-количественный метод)</t>
  </si>
  <si>
    <t>4.1.6</t>
  </si>
  <si>
    <t xml:space="preserve"> Микробиологическое (культуральное) исследование  рвотных масс на ПТИ*</t>
  </si>
  <si>
    <t>4.1.7</t>
  </si>
  <si>
    <t xml:space="preserve"> Микробиологическое (культуральное) исследование  кала на аэробные и факультативно - анаэробные микроорганизмы (исследование на ПТИ)</t>
  </si>
  <si>
    <t>4.1.8</t>
  </si>
  <si>
    <t xml:space="preserve"> Микробиологическое (культуральное) исследование  промывных вод желудка на ПТИ* </t>
  </si>
  <si>
    <t>4.1.9</t>
  </si>
  <si>
    <t>Исследование микробиоценоза кишечника (дисбактериоз)</t>
  </si>
  <si>
    <t>4.1.10</t>
  </si>
  <si>
    <t>Микробиологическое (культуральное) исследование фекалий на холерные вибрионы (Vibrio cholerae) (без отбора колоний)</t>
  </si>
  <si>
    <t>4.1.11</t>
  </si>
  <si>
    <t>Микробиологическое (культуральное) исследование фекалий на холерные вибрионы (Vibrio cholerae) (без идентификации)</t>
  </si>
  <si>
    <t>4.1.12</t>
  </si>
  <si>
    <t>Микробиологическое (культуральное) исследование фекалий на холерные вибрионы (Vibrio cholerae)  (с идентификацией до рода)</t>
  </si>
  <si>
    <t>Капельная группа (с учетом регистрации анализов и приготовления питательных сред)</t>
  </si>
  <si>
    <t>4.2.1</t>
  </si>
  <si>
    <t>Микробиологическое (культуральное)  исследование слизи с задней стенки  глотки на палочку коклюша (Bordetella pertussis) (без отбора колоний)</t>
  </si>
  <si>
    <t>4.2.2</t>
  </si>
  <si>
    <t xml:space="preserve">Микробиологическое (культуральное)  исследование слизи с задней стенки  глотки на палочку коклюша (Bordetella pertussis) </t>
  </si>
  <si>
    <t>Определение чувствительности микроорганизмов к антимикробным химиотерапевтическим  препаратам</t>
  </si>
  <si>
    <t>4.2.3</t>
  </si>
  <si>
    <t>Микробиологическое (культуральное) исследование слизи с задней стенки глотки на менингококк (Neisseria menningiditis)</t>
  </si>
  <si>
    <t>4.2.4</t>
  </si>
  <si>
    <t>4.2.5</t>
  </si>
  <si>
    <t xml:space="preserve">Микробиологическое (культуральное)  исследование мокроты на аэробные и факультативно-анаэробные микроорганизмы </t>
  </si>
  <si>
    <t>4.2.6</t>
  </si>
  <si>
    <t>Микробиологическое (культуральное) исследование слизи  с миндалин и задней стенки глотки на аэробные и факультативно-анаэробные микроорганизмы (отделяемого из полости рта)</t>
  </si>
  <si>
    <t>4.2.7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</si>
  <si>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</si>
  <si>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</si>
  <si>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(культуральное) 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</si>
  <si>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</si>
  <si>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 xml:space="preserve">Микроскопическое исследование спинномозговой жидкости на менингококк (Neisseria menningiditis) </t>
  </si>
  <si>
    <t>4.2.10</t>
  </si>
  <si>
    <t xml:space="preserve">Микробиологическое (культуральное)  исследование слизи и пленок с  миндалин на палочку дифтерии (Corinebacterium  diphtheriae)      </t>
  </si>
  <si>
    <t>4.2.11</t>
  </si>
  <si>
    <t xml:space="preserve">Микробиологическое (культуральное)  исследование слизи и пленок с  миндалин на палочку дифтерии (Corinebacterium  diphtheriae)      (с изучением биохимических свойств)    </t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</si>
  <si>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</si>
  <si>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</si>
  <si>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</si>
  <si>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Микробиологическое (культуральное) исследование мочи на аэробные и  факультативно-анаэробные условно- патогенные микроорганизмы.</t>
  </si>
  <si>
    <t xml:space="preserve">Определение чувствительности микроорганизмов к  антимикробным химиотерапевтическим  препаратам  </t>
  </si>
  <si>
    <t>идентификация до вида:</t>
  </si>
  <si>
    <t>4.3.3</t>
  </si>
  <si>
    <t>Микробиологическое (культуральное) исследование мочи на аэробные и  факультативно-анаэробные условно- патогенные микроорганизмы (стафилококк)</t>
  </si>
  <si>
    <t>Определение чувствительности микроорганизмов к  антимикробным химиотерапевтическим  препаратам   (стафилококк)</t>
  </si>
  <si>
    <t>4.3.4</t>
  </si>
  <si>
    <t>Микробиологическое (культуральное) исследование мочи на аэробные и  факультативно-анаэробные условно- патогенные микроорганизмы (стрептококк, энтерококк)</t>
  </si>
  <si>
    <t>Определение чувствительности микроорганизмов к  антимикробным химиотерапевтическим  препаратам  (стрептококк, энтерококк)</t>
  </si>
  <si>
    <t>4.3.5</t>
  </si>
  <si>
    <t>Микробиологическое (культуральное) исследование мочи на аэробные и  факультативно-анаэробные условно- патогенные микроорганизмы (энтеробактерии)</t>
  </si>
  <si>
    <t>Определение чувствительности микроорганизмов к  антимикробным химиотерапевтическим  препаратам  (энтеробактерии)</t>
  </si>
  <si>
    <t>4.3.6</t>
  </si>
  <si>
    <t>Микробиологическое (культуральное) исследование мочи на аэробные и  факультативно-анаэробные условно- патогенные микроорганизмы (псевдомонады)</t>
  </si>
  <si>
    <t>Определение чувствительности микроорганизмов к  антимикробным химиотерапевтическим  препаратам  (псевдомонады)</t>
  </si>
  <si>
    <t>4.3.7</t>
  </si>
  <si>
    <t>Микробиологическое (культуральное) исследование мочи на аэробные и  факультативно-анаэробные условно- патогенные микроорганизмы (неферметирующие бактерии)</t>
  </si>
  <si>
    <t>Определение чувствительности микроорганизмов к  антимикробным химиотерапевтическим  препаратам  (неферметирующие бактерии)</t>
  </si>
  <si>
    <t>4.3.8</t>
  </si>
  <si>
    <t>Микробиологическое (культуральное) исследование осадка мочи на  дрожжевые грибы</t>
  </si>
  <si>
    <t>Исследование желчи</t>
  </si>
  <si>
    <t>4.4.1</t>
  </si>
  <si>
    <t>Микробиологическое (культуральное)  исследование желчи на аэробные и  факультативно - анаэробные микроорганизмы  (при отсутствии микроорганизмов)</t>
  </si>
  <si>
    <t>4.4.2</t>
  </si>
  <si>
    <t>Микробиологическое (культуральное)  исследование желчи на аэробные и  факультативно - анаэробные микроорганизмы  (с изучением морфологических свойств микроорганизмов)</t>
  </si>
  <si>
    <t>4.4.3</t>
  </si>
  <si>
    <t>Микробиологическое (культуральное)  исследование желчи на аэробные и  факультативно - анаэробные микроорганизмы  (стафилококк)</t>
  </si>
  <si>
    <t>Определение чувствительности микроорганизмов к антимикробным химиотерапевтическим  препаратам (стафилококк)</t>
  </si>
  <si>
    <t>4.4.4</t>
  </si>
  <si>
    <t>Микробиологическое (культуральное)  исследование желчи на аэробные и  факультативно - анаэробные микроорганизмы  (стрептококк, энтерококк)</t>
  </si>
  <si>
    <t>Определение чувствительности микроорганизмов к антимикробным химиотерапевтическим  препаратам (стрептококк, энтерококк)</t>
  </si>
  <si>
    <t>4.4.5</t>
  </si>
  <si>
    <t>Микробиологическое (культуральное)  исследование желчи на аэробные и  факультативно - анаэробные микроорганизмы  (энтеробактерии)</t>
  </si>
  <si>
    <t>Определение чувствительности микроорганизмов к антимикробным химиотерапевтическим  препаратам (энтеробактерии)</t>
  </si>
  <si>
    <t>4.4.6</t>
  </si>
  <si>
    <t>Микробиологическое (культуральное)  исследование желчи на аэробные и  факультативно - анаэробные микроорганизмы  (псевдомонады)</t>
  </si>
  <si>
    <t>Определение чувствительности микроорганизмов к антимикробным химиотерапевтическим  препаратам (псевдомонады)</t>
  </si>
  <si>
    <t>4.4.7</t>
  </si>
  <si>
    <t>Микробиологическое (культуральное)  исследование желчи на аэробные и  факультативно - анаэробные микроорганизмы  (неферметирующие бактерии)</t>
  </si>
  <si>
    <t>Определение чувствительности микроорганизмов к антимикробным химиотерапевтическим  препаратам (неферметирующие бактерии)</t>
  </si>
  <si>
    <t>4.4.8</t>
  </si>
  <si>
    <t>Микробиологическое (культуральное)  исследование желчи на аэробные и  факультативно - анаэробные микроорганизмы  (грибы рода Кандида)</t>
  </si>
  <si>
    <t>Определение чувствительности микроорганизмов к антимикробным химиотерапевтическим  препаратам (грибы рода Кандида)</t>
  </si>
  <si>
    <t>4.5</t>
  </si>
  <si>
    <t>Исследование отделяемого ран транссудатов, экссудатов</t>
  </si>
  <si>
    <t>Микробиологическое (культуральное)  исследование раневого отделяемого на аэробные и факультативно - анаэробные микроорганизмы  (при отсутствии микроорганизмов)</t>
  </si>
  <si>
    <t>Микробиологическое (культуральное)  исследование раневого отделяемого на аэробные и факультативно - анаэробные микроорганизмы   (с изучением  свойств микроорганизмов)</t>
  </si>
  <si>
    <t xml:space="preserve">Определение чувствительности микроорганизмов к антимикробным химиотерапевтическим  препаратам(с изучением морфологических свойств микроорганизмов) </t>
  </si>
  <si>
    <t>4.5.3</t>
  </si>
  <si>
    <t>Микробиологическое (культуральное)  исследование раневого отделяемого на аэробные и факультативно - анаэробные микроорганизмы  (стафилококк)</t>
  </si>
  <si>
    <t>4.5.4</t>
  </si>
  <si>
    <t>Микробиологическое (культуральное)  исследование раневого отделяемого на аэробные и факультативно - анаэробные микроорганизмы  (стрептококк, энтерококк)</t>
  </si>
  <si>
    <t>4.5.5</t>
  </si>
  <si>
    <t>Микробиологическое (культуральное)  исследование раневого отделяемого на аэробные и факультативно - анаэробные микроорганизмы  (энтеробактерии)</t>
  </si>
  <si>
    <t>4.5.6</t>
  </si>
  <si>
    <t>Микробиологическое (культуральное)  исследование раневого отделяемого на аэробные и факультативно - анаэробные микроорганизмы  (псевдомонады)</t>
  </si>
  <si>
    <t>4.5.7</t>
  </si>
  <si>
    <t>Микробиологическое (культуральное)  исследование раневого отделяемого на аэробные и факультативно - анаэробные микроорганизмы  (неферментирующие бактерии)</t>
  </si>
  <si>
    <t>Определение чувствительности микроорганизмов к антимикробным химиотерапевтическим  препаратам (неферментирующие бактерии)</t>
  </si>
  <si>
    <t>4.5.8</t>
  </si>
  <si>
    <t>Микробиологическое (культуральное)  исследование раневого отделяемого на грибы (дрожжевые, мицелиальные)</t>
  </si>
  <si>
    <t>Определение чувствительности микроорганизмов к антимикробным химиотерапевтическим  препаратам (грибы)</t>
  </si>
  <si>
    <t>Отделяемое половых органов</t>
  </si>
  <si>
    <t>4.6.1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</si>
  <si>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</si>
  <si>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</si>
  <si>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</t>
  </si>
  <si>
    <t>Определение чувствительности микроорганизмов к антимикробным химиотерапевтическим  препаратам (с изучением микроорганизмов)</t>
  </si>
  <si>
    <t>4.6.3</t>
  </si>
  <si>
    <t>4.6.4</t>
  </si>
  <si>
    <t>Определение чувствительности микроорганизмов к антимикробным химиотерапевтическим  препаратам (стрептококк,энтерококк)</t>
  </si>
  <si>
    <t>4.6.5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</si>
  <si>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(энтеробактерии)</t>
  </si>
  <si>
    <t>4.6.6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</si>
  <si>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(псевдомонады)</t>
  </si>
  <si>
    <t>4.6.7</t>
  </si>
  <si>
    <t xml:space="preserve"> Микробиологическое (культуральное)  исследование отделяемого женских     половых органов на аэробные и факультативно-анаэробные микроорганизмы (неферментирующие бактерии)</t>
  </si>
  <si>
    <t>4.6.8</t>
  </si>
  <si>
    <t>Микробиологическое (культуральное)  исследование влагалищного отделяемого  на дрожжевые грибы</t>
  </si>
  <si>
    <t>Определение чувствительности микроорганизмов к антимикробным химиотерапевтическим  препаратам (на дрожжевые грибы)</t>
  </si>
  <si>
    <t>Отделяемое глаз</t>
  </si>
  <si>
    <t>4.7.1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</si>
  <si>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 при отсутствии микроорганизмов)</t>
  </si>
  <si>
    <t>4.7.2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</si>
  <si>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 изучением морфологических свойств микроорганизмов)</t>
  </si>
  <si>
    <t>4.7.3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</si>
  <si>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(стафилококк)</t>
  </si>
  <si>
    <t>4.7.4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</si>
  <si>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(стрептококк, энтерококк)</t>
  </si>
  <si>
    <t>4.7.5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</si>
  <si>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(энтеробактерии)</t>
  </si>
  <si>
    <t>4.7.6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</si>
  <si>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(псевдомонады)</t>
  </si>
  <si>
    <t>Определение чувствительности микроорганизмов к антимикробным химиотерапевтическим  препаратам (псевдомонады);</t>
  </si>
  <si>
    <t>4.7.7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</si>
  <si>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(коринебактерии)</t>
  </si>
  <si>
    <t>Определение чувствительности микроорганизмов к антимикробным химиотерапевтическим  препаратам (коринебактерии)</t>
  </si>
  <si>
    <t>4.7.8</t>
  </si>
  <si>
    <t>Микробиологическое (культуральное) исследование отделяемого конъюнктивы на аэробные и факультативно-анаробные условно-патогенные микроорганизмы (неферментирующие бактерии)</t>
  </si>
  <si>
    <t>4.7.9</t>
  </si>
  <si>
    <t>Микробиологическое (культуральное) исследование отделяемого конъюнктивы на грибы</t>
  </si>
  <si>
    <t>Определение чувствительности микроорганизмов к антимикробным химиотерапевтическим  препаратам (на грибы)</t>
  </si>
  <si>
    <t>4.8</t>
  </si>
  <si>
    <t>Отделяемое носоглотки, носа и уха</t>
  </si>
  <si>
    <t>Носоглотки</t>
  </si>
  <si>
    <t>4.8.1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</si>
  <si>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</si>
  <si>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</si>
  <si>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>4.8.3</t>
  </si>
  <si>
    <t>Микробиологическое (культуральное) исследование отделяемого из ушей  на  аэробные и факультативно-анаэробные микроорганизмы</t>
  </si>
  <si>
    <t>4.8.4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</si>
  <si>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(стафилококк)</t>
  </si>
  <si>
    <t>Определение чувствительности микроорганизмов к антимикробным химиотерапевтическим  (стафилококк)</t>
  </si>
  <si>
    <t>4.8.5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</si>
  <si>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(стрептококк,энтерококк)</t>
  </si>
  <si>
    <t>4.8.6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</si>
  <si>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(энтеробактерии)</t>
  </si>
  <si>
    <t>4.8.7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</si>
  <si>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</t>
  </si>
  <si>
    <t>4.8.8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</si>
  <si>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(неферментирующие бактерии)</t>
  </si>
  <si>
    <t>4.8.9</t>
  </si>
  <si>
    <t>Микробиологическое (культуральное) исследование носоглоточных смывов на дрожжевые грибы</t>
  </si>
  <si>
    <t>4.8.10</t>
  </si>
  <si>
    <t xml:space="preserve">Микробиологическое (культуральное) исследование мокроты на аэробные и  факультативно-анаэробные микроорганизмы   </t>
  </si>
  <si>
    <t xml:space="preserve"> Микробиологическое (культуральное)  исследование мокроты на дрожжевые грибы (количестненый метод)</t>
  </si>
  <si>
    <t>4.8.11</t>
  </si>
  <si>
    <t>Определение чувствительности микроорганизмов к антимикробным химиотерапевтическим  препаратам диско-диффузионным методом</t>
  </si>
  <si>
    <t>4.8.12</t>
  </si>
  <si>
    <t>Фаготипирование стафилококков</t>
  </si>
  <si>
    <t>4.8.13</t>
  </si>
  <si>
    <t>4.9</t>
  </si>
  <si>
    <t>Носа</t>
  </si>
  <si>
    <t>4.9.1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</si>
  <si>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</si>
  <si>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</si>
  <si>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</t>
  </si>
  <si>
    <t>4.9.3</t>
  </si>
  <si>
    <t>4.9.4</t>
  </si>
  <si>
    <t>4.9.5</t>
  </si>
  <si>
    <t>4.9.6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</si>
  <si>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(псевдомонады) </t>
  </si>
  <si>
    <t xml:space="preserve">Определение чувствительности микроорганизмов к антимикробным химиотерапевтическим  препаратам (псевдомонады) </t>
  </si>
  <si>
    <t>4.9.7</t>
  </si>
  <si>
    <t>4.9.8</t>
  </si>
  <si>
    <t>Определение чувствительности микроорганизмов к антимикробным химиотерапевтическим  препаратам (дрожжевые грибы)</t>
  </si>
  <si>
    <t>4.9.9</t>
  </si>
  <si>
    <t xml:space="preserve">Микробиологическое (культуральное) исследование мокроты на аэробные и  факультативно-анаэробные микроорганизмы   (количественный метод)  </t>
  </si>
  <si>
    <t>4.9.10</t>
  </si>
  <si>
    <t>4.9.11</t>
  </si>
  <si>
    <t>4.9.12</t>
  </si>
  <si>
    <t>4.10</t>
  </si>
  <si>
    <t>Исследование крови</t>
  </si>
  <si>
    <t>4.10.1</t>
  </si>
  <si>
    <t xml:space="preserve">Микробиологическое (культуральное)  исследование крови на стерильность </t>
  </si>
  <si>
    <t>4.11</t>
  </si>
  <si>
    <t>Исследованиие крови на стерильность при выделении микроорганизмов:</t>
  </si>
  <si>
    <t>4.11.1</t>
  </si>
  <si>
    <t>Микробиологическое (культуральное)  исследование крови на стерильность (стафилококк)</t>
  </si>
  <si>
    <t>4.11.2</t>
  </si>
  <si>
    <t>Микробиологическое (культуральное)  исследование крови на стерильность (стрептококк,энтерококк)</t>
  </si>
  <si>
    <t>4.11.3</t>
  </si>
  <si>
    <t>Микробиологическое (культуральное)  исследование крови на стерильность (энтеробактерии)</t>
  </si>
  <si>
    <t>4.11.4</t>
  </si>
  <si>
    <t>Микробиологическое (культуральное)  исследование крови на стерильность (псевдомонады)</t>
  </si>
  <si>
    <t>4.11.5</t>
  </si>
  <si>
    <t>Микробиологическое (культуральное)  исследование крови на стерильность (неферментирующие бактерии)</t>
  </si>
  <si>
    <t>4.11.6</t>
  </si>
  <si>
    <t xml:space="preserve">Микробиологическое (культуральное) исследование крови на дрожжевые грибы    </t>
  </si>
  <si>
    <t>4.12</t>
  </si>
  <si>
    <t>Исследование крови на сальмонелез</t>
  </si>
  <si>
    <t>4.12.1</t>
  </si>
  <si>
    <t>Микробиологическое (культуральное) исследование крови на тифо- паратифозную группу микроорганизмов  (без отбора колоний)</t>
  </si>
  <si>
    <t>Определение чувствительности микроорганизмов к антимикробным химиотерапевтическим  препаратам (без отбора колоний)</t>
  </si>
  <si>
    <t>4.12.2</t>
  </si>
  <si>
    <t>Микробиологическое (культуральное) исследование крови на тифо- паратифозную группу микроорганизмов  (с отбором колоний на среду Олькеницкого)</t>
  </si>
  <si>
    <t>Определение чувствительности микроорганизмов к антимикробным химиотерапевтическим  препаратам (с отбором колоний на среду Олькеницкого)</t>
  </si>
  <si>
    <t>4.12.3</t>
  </si>
  <si>
    <t>Микробиологическое (культуральное) исследование крови на тифо- паратифозную группу микроорганизмов  (идентификации до вида)</t>
  </si>
  <si>
    <t>Определение чувствительности микроорганизмов к антимикробным химиотерапевтическим  препаратам(идентификации до вида)</t>
  </si>
  <si>
    <t>4.12.4</t>
  </si>
  <si>
    <t xml:space="preserve">Микробиологическое (культуральное)  исследование раневого отделяемого на аэробные и факультативно - анаэробные микроорганизмы   (исследование материала при аутопсии (1 проба)) 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</si>
  <si>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</si>
  <si>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</si>
  <si>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</si>
  <si>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</si>
  <si>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</si>
  <si>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реакции агглютинации Хеддельсона</t>
  </si>
  <si>
    <t>4.13.3</t>
  </si>
  <si>
    <t>Определение антител к бруцеллам (Brucella spp) в реакции агглютинации Райта</t>
  </si>
  <si>
    <t>4.13.4</t>
  </si>
  <si>
    <t>Определение антител к сальмонелле паратифа А (Salmonella paratyphy A) в крови</t>
  </si>
  <si>
    <t>5.</t>
  </si>
  <si>
    <t>Иммунологические исследования</t>
  </si>
  <si>
    <t>Взятие крови из периферической вены</t>
  </si>
  <si>
    <t>5.2</t>
  </si>
  <si>
    <t>Определение антител к бруцеллам (Brucella spp.) в крови</t>
  </si>
  <si>
    <t>Исследование уровня иммуноглобулинов в крови</t>
  </si>
  <si>
    <t>5.4</t>
  </si>
  <si>
    <t>Исследование популяций лимфоцитов</t>
  </si>
  <si>
    <t>5.5</t>
  </si>
  <si>
    <t>Исследование уровня 17-гидроксипрогестерона в крови</t>
  </si>
  <si>
    <t>5.6</t>
  </si>
  <si>
    <t>Определение содержания антител к антигенам ядра клетки и ДНК</t>
  </si>
  <si>
    <t>5.7</t>
  </si>
  <si>
    <t>Исследование уровня инсулиноподобного ростового фактора I в крови</t>
  </si>
  <si>
    <t>5.8</t>
  </si>
  <si>
    <t>Исследование уровня циркулирующих иммунных комплексов в крови</t>
  </si>
  <si>
    <t>5.9</t>
  </si>
  <si>
    <t>Определение антител классов М, G (IgM, IgG) к вирусу иммунодефицита человека ВИЧ-1 (Human immunodeficiency virus HIV 1) в крови</t>
  </si>
  <si>
    <t>5.10</t>
  </si>
  <si>
    <t>Определение антител классов М, G (IgM, IgG) к вирусу иммунодефицита человека ВИЧ-2 (Human immunodeficiency virus HIV 2) в крови</t>
  </si>
  <si>
    <t>5.11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</si>
  <si>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</si>
  <si>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   хламидии трахоматис (Chlamydia trachomatis) в крови  </t>
  </si>
  <si>
    <t>5.12</t>
  </si>
  <si>
    <t xml:space="preserve">Определение антител классов M, G (IgM, IgG) к  цитомегаловирусу (Cytomegalovirus) в крови             </t>
  </si>
  <si>
    <t>5.13</t>
  </si>
  <si>
    <t>Определение антител к вирусу    простого герпеса (Herpes simplex virus) в крови</t>
  </si>
  <si>
    <t>5.14</t>
  </si>
  <si>
    <t xml:space="preserve">Определение антител классов M, G (IgM, IgG) к  микоплазме пневмонии (Mycoplasma pheumoniae) в крови         </t>
  </si>
  <si>
    <t>Определение антител класса G (Ig G) к   Mycoplasma hominis в крови*</t>
  </si>
  <si>
    <t>5.15</t>
  </si>
  <si>
    <t xml:space="preserve">Определение антител к грибам рода кандида (Candida spp.) в крови*          </t>
  </si>
  <si>
    <t>5.16</t>
  </si>
  <si>
    <t xml:space="preserve"> Определение антител к грибам рода аспергиллы (Aspergillus spp.) в крови           </t>
  </si>
  <si>
    <t>5.17</t>
  </si>
  <si>
    <t xml:space="preserve">Определение основных групп крови (A, B, 0) </t>
  </si>
  <si>
    <t>5.18</t>
  </si>
  <si>
    <t xml:space="preserve">Определение резус-принадлежности   </t>
  </si>
  <si>
    <t>5.19</t>
  </si>
  <si>
    <t xml:space="preserve"> Комплекс исследований для выявления аллергена </t>
  </si>
  <si>
    <t>5.20</t>
  </si>
  <si>
    <t>Реакция торможения миграции лейкоцитов с лекарственными препаратами (до 5 препаратов)*</t>
  </si>
  <si>
    <t>5.21</t>
  </si>
  <si>
    <t>Реакция торможения лейкоцитов с лекарственными препаратами (до 10 препаратов)*</t>
  </si>
  <si>
    <t>5.22</t>
  </si>
  <si>
    <t>Определение аллергенспецифических ИГЕ: на бытовые аллергены, на пищевые аллергены, пыльцевые аллергены*</t>
  </si>
  <si>
    <t>5.23</t>
  </si>
  <si>
    <t>Определение аллергенспецифических ИГЕ: на бытовые аллергены*</t>
  </si>
  <si>
    <t>5.24</t>
  </si>
  <si>
    <t>Определение аллергенспецифических ИГЕ:  на пищевые аллергены*</t>
  </si>
  <si>
    <t>5.25</t>
  </si>
  <si>
    <t>Определение аллергенспецифических ИГЕ:  пыльцевые аллергены*</t>
  </si>
  <si>
    <t>5.26</t>
  </si>
  <si>
    <t>Определение интерлейкина1 в сыворотке крови*</t>
  </si>
  <si>
    <t>5.27</t>
  </si>
  <si>
    <t>Определение интерлейкина 4 в сыворотке крови*</t>
  </si>
  <si>
    <t>5.28</t>
  </si>
  <si>
    <t>Определение интерлейкина 6 в сыворотке крови*</t>
  </si>
  <si>
    <t>5.29</t>
  </si>
  <si>
    <t>Определение интерлейкина 8 в сыворотке крови</t>
  </si>
  <si>
    <t>5.30</t>
  </si>
  <si>
    <t>Исследование фактора некроза опухоли в сыворотке крови</t>
  </si>
  <si>
    <t>5.31</t>
  </si>
  <si>
    <t>Исследование макрофагальной активности</t>
  </si>
  <si>
    <t>5.32</t>
  </si>
  <si>
    <t>Определение HLA-антигенов (локус А )</t>
  </si>
  <si>
    <t>5.33</t>
  </si>
  <si>
    <t>Определение HLA-антигенов (локус В )</t>
  </si>
  <si>
    <t>5.34</t>
  </si>
  <si>
    <t>Определение HLA-антигенов (локус DRB1 )</t>
  </si>
  <si>
    <t>5.35</t>
  </si>
  <si>
    <t>Определение HLA-антигенов (типирование  локуса  DQB1, высокое разрешение)</t>
  </si>
  <si>
    <t>5.36</t>
  </si>
  <si>
    <t>Исследование антилейкоцитарных антител в крови ( I класса)</t>
  </si>
  <si>
    <t>5.37</t>
  </si>
  <si>
    <t>Исследование антилейкоцитарных антител в крови  (II класса)</t>
  </si>
  <si>
    <t>5.38</t>
  </si>
  <si>
    <t>Исследование антилейкоцитарных антител в крови  (скрининг)</t>
  </si>
  <si>
    <t>5.39</t>
  </si>
  <si>
    <t xml:space="preserve">Определение содержания антитромбоцитарных антител        </t>
  </si>
  <si>
    <t>5.40.1</t>
  </si>
  <si>
    <t>Определение антител класса G к коронавирусу SARS-CoV-2 (COVID-19) методом иммуноферментного анализа</t>
  </si>
  <si>
    <t>5.40.2</t>
  </si>
  <si>
    <t>Определение антител класса M к коронавирусу SARS-CoV-2 (COVID-19) методом иммуноферментного анализа</t>
  </si>
  <si>
    <t>5.40.3</t>
  </si>
  <si>
    <t>Определение суммарных антител (М + G) к коронавирусу SARS-CoV-2 (COVID-19) методом иммуноферментного анализа</t>
  </si>
  <si>
    <t>Исследование биологического материала методом ПЦР</t>
  </si>
  <si>
    <t>5.41</t>
  </si>
  <si>
    <t>Определение антигена SARS-cov-2 методом иммунохроматографического анализа</t>
  </si>
  <si>
    <t>5.42</t>
  </si>
  <si>
    <t>Полимеразноцепная реакция -анализ выделения ДНК в реальном времени</t>
  </si>
  <si>
    <t>5.43</t>
  </si>
  <si>
    <t>Определение ДНК вируса простого герпеса 1 и 2 типов (Herpes simplex virus types 1, 2) методом ПЦР в крови, качественное исследование (единичное)</t>
  </si>
  <si>
    <t>5.44</t>
  </si>
  <si>
    <t>Определение ДНК вируса простого герпеса 1 и 2 типов (Herpes simplex virus types 1, 2) методом ПЦР в крови, качественное исследование (не менее 5-ти показателей)</t>
  </si>
  <si>
    <t>5.45</t>
  </si>
  <si>
    <t>Определение ДНК хламидии трахоматис (Chlamydia trachomatis) в отделяемом слизистых оболочек женских половых органов методом ПЦР (единичное)</t>
  </si>
  <si>
    <t>5.46</t>
  </si>
  <si>
    <t>Определение ДНК хламидии трахоматис (Chlamydia trachomatis) в отделяемом слизистых оболочек женских половых органов методом ПЦР (не менее 5-ти показателей)</t>
  </si>
  <si>
    <t>5.47</t>
  </si>
  <si>
    <t>Определение ДНК уреаплазм (Ureaplasma spp.) в отделяемом слизистых оболочек женских половых органов методом ПЦР, качественное исследование (единичное)</t>
  </si>
  <si>
    <t>5.48</t>
  </si>
  <si>
    <t>Определение ДНК уреаплазм (Ureaplasma spp.) в отделяемом слизистых оболочек женских половых органов методом ПЦР, качественное исследование (не менее 5-ти показателей)</t>
  </si>
  <si>
    <t>5.49</t>
  </si>
  <si>
    <t>Определение ДНК микоплазмы гениталиум (Mycoplasma genitalium) в отделяемом слизистых оболочек женских половых органов методом ПЦР (единичное)</t>
  </si>
  <si>
    <t>5.50</t>
  </si>
  <si>
    <t>Определение ДНК микоплазмы гениталиум (Mycoplasma genitalium) в отделяемом слизистых оболочек женских половых органов методом ПЦР (не менее 5-ти показателей)</t>
  </si>
  <si>
    <t>5.51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</si>
  <si>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(единичное)</t>
  </si>
  <si>
    <t>5.52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</si>
  <si>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 (не менее 5-ти показателей)</t>
  </si>
  <si>
    <t>5.53</t>
  </si>
  <si>
    <t>Определение ДНК цитомегаловируса (Cytomegalovirus) в отделяемом из цервикального канала методом ПЦР, качественное исследование (единичное)</t>
  </si>
  <si>
    <t>5.54</t>
  </si>
  <si>
    <t>Определение ДНК цитомегаловируса (Cytomegalovirus) в отделяемом из цервикального канала методом ПЦР, качественное исследование (не менее 5-ти показателей)</t>
  </si>
  <si>
    <t>5.55</t>
  </si>
  <si>
    <t>Определение ДНК гарднереллы вагиналис (Gadnerella vaginalis) во влагалищном отделяемом методом ПЦР (единичное)</t>
  </si>
  <si>
    <t>5.56</t>
  </si>
  <si>
    <t>Определение ДНК гарднереллы вагиналис (Gadnerella vaginalis) во влагалищном отделяемом методом ПЦР (не менее 5-ти показателей)</t>
  </si>
  <si>
    <t>5.57</t>
  </si>
  <si>
    <t>Определение ДНК токсоплазмы (Toxoplasma gondii) методом ПЦР в периферической и пуповинной крови (единичное)</t>
  </si>
  <si>
    <t>5.58</t>
  </si>
  <si>
    <t>Определение ДНК токсоплазмы (Toxoplasma gondii) методом ПЦР в периферической и пуповинной крови (не менее 5-ти показателей)</t>
  </si>
  <si>
    <t>5.59</t>
  </si>
  <si>
    <t>Определение ДНК Candida albicans в отделяемом слизистых оболочек женских половых органов методом ПЦР, качественное исследование (единичное)*</t>
  </si>
  <si>
    <t>5.60</t>
  </si>
  <si>
    <t>Определение ДНК Candida albicans в отделяемом слизистых оболочек женских половых органов методом ПЦР, качественное исследование (не менее 5-ти показателей)*</t>
  </si>
  <si>
    <t>5.61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</si>
  <si>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(единичное)</t>
  </si>
  <si>
    <t>5.62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</si>
  <si>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(не менее 5-ти показателей)</t>
  </si>
  <si>
    <t>5.63</t>
  </si>
  <si>
    <t>Молекулярно-биологическое исследование крови на вирус Эпштейна-Барра (Epstein - Barr virus)</t>
  </si>
  <si>
    <t>5.64</t>
  </si>
  <si>
    <t xml:space="preserve">Определение антител к геликобактеру пилори    (Helicobacter pylori) в крови                 </t>
  </si>
  <si>
    <t>5.65</t>
  </si>
  <si>
    <t xml:space="preserve">Определение антигена  (HbeAg) вируса гепатита B (Hepatitis B virus) в крови   </t>
  </si>
  <si>
    <t>5.66</t>
  </si>
  <si>
    <t xml:space="preserve">Определение антител классов к ядерному  антигену (HbcAg )  вируса гепатита В ( Hepatitis B  virus) в крови  </t>
  </si>
  <si>
    <t>5.67</t>
  </si>
  <si>
    <t>Определение суммарных антител классов М и G (anti-HCV IgG и anti-HCV IgM) к вирусу гепатита С (Hepatitis С virus) в крови</t>
  </si>
  <si>
    <t>5.68</t>
  </si>
  <si>
    <t>Определение антител к вирусу гепатита А (Hepatitus A virus) в крови</t>
  </si>
  <si>
    <t>5.69</t>
  </si>
  <si>
    <t xml:space="preserve">Определение антител к вирусу гепатита D (Hepatitus D virus) в крови </t>
  </si>
  <si>
    <t>5.70</t>
  </si>
  <si>
    <t>Определение антигена  ротавируса в крови (обнаружение антигена ротавируса (аденовируса) к копрофильтрате)*</t>
  </si>
  <si>
    <t>5.71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</si>
  <si>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</si>
  <si>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</si>
  <si>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5.72</t>
  </si>
  <si>
    <t>Выявление РНК вируса гриппа А  (virus Influenza A H1N1 swi)</t>
  </si>
  <si>
    <t>Определение РНК коронавируса TORC (SARS-cov) в мазках со слизистой оболочки носоглотки методом ПЦР с учетом стоимости тест-систем</t>
  </si>
  <si>
    <t>6.</t>
  </si>
  <si>
    <t>Биохимические исследования</t>
  </si>
  <si>
    <t>Исследование уровня липопротеинов  очень  низкой плотности*</t>
  </si>
  <si>
    <t>Определение альбумин/глобулинового соотношения в крови</t>
  </si>
  <si>
    <t>6.3</t>
  </si>
  <si>
    <t>Исследование уровня общего глобулина в крови*</t>
  </si>
  <si>
    <t>6.4</t>
  </si>
  <si>
    <t xml:space="preserve">Исследование уровня лекарственных препаратов в крови (циклоспорин)   </t>
  </si>
  <si>
    <t>6.5</t>
  </si>
  <si>
    <t xml:space="preserve">Исследование уровня лекарственных препаратов в крови (такролимус)   </t>
  </si>
  <si>
    <t>7.</t>
  </si>
  <si>
    <t>Ультразвуковое исследование экспертного уровня</t>
  </si>
  <si>
    <t>7.1</t>
  </si>
  <si>
    <t>Пункция поверхностных органов под контролем УЗИ (щитовидной железы, мягких тканей, молочной железы)</t>
  </si>
  <si>
    <t>7.2</t>
  </si>
  <si>
    <t xml:space="preserve">Ультразвуковое исследование лимфатических узлов (одна анатомическая зона) </t>
  </si>
  <si>
    <t>7.3</t>
  </si>
  <si>
    <t>Ультразвуковое исследование матки и придатков трансабдоминальное</t>
  </si>
  <si>
    <t>7.4</t>
  </si>
  <si>
    <t xml:space="preserve">Ультразвуковое исследование молочных желез </t>
  </si>
  <si>
    <t>7.5</t>
  </si>
  <si>
    <t xml:space="preserve">Ультразвуковое исследование мочеточников </t>
  </si>
  <si>
    <t>7.6</t>
  </si>
  <si>
    <t xml:space="preserve">Ультразвуковое исследование органов мошонки  </t>
  </si>
  <si>
    <t>7.7</t>
  </si>
  <si>
    <t xml:space="preserve">Ультразвуковое исследование мягких тканей (одна анатомическая зона) </t>
  </si>
  <si>
    <t>7.8</t>
  </si>
  <si>
    <t>Ультразвуковое исследование орбиты с допплеграфией</t>
  </si>
  <si>
    <t>7.9</t>
  </si>
  <si>
    <t xml:space="preserve">Ультразвуковое исследование орбиты </t>
  </si>
  <si>
    <t>7.10</t>
  </si>
  <si>
    <t xml:space="preserve">Комплексное ультразвуковое исследование внутренних    органов </t>
  </si>
  <si>
    <t>7.11</t>
  </si>
  <si>
    <t>Ультразвуковое исследование плевральной полости</t>
  </si>
  <si>
    <t>7.12</t>
  </si>
  <si>
    <t>Ультразвуковое исследование простаты</t>
  </si>
  <si>
    <t>7.13</t>
  </si>
  <si>
    <t>Ультразвуковое исследование селезенки</t>
  </si>
  <si>
    <t>7.14</t>
  </si>
  <si>
    <t xml:space="preserve">Ультразвуковое исследование щитовидной железы и паращитовидных желез         </t>
  </si>
  <si>
    <t>7.15</t>
  </si>
  <si>
    <t>Ультразвуковое исследование сустава</t>
  </si>
  <si>
    <t>7.16</t>
  </si>
  <si>
    <t xml:space="preserve">Ультразвуковое исследование вилочковой железы           </t>
  </si>
  <si>
    <t>7.17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</si>
  <si>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</si>
  <si>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7.18</t>
  </si>
  <si>
    <t xml:space="preserve">Ультразвуковое исследование головного мозга новорожденного на оборудовании экспертного класса             </t>
  </si>
  <si>
    <t>7.19</t>
  </si>
  <si>
    <t xml:space="preserve">Ультразвуковая денситометрия                            </t>
  </si>
  <si>
    <t>7.20</t>
  </si>
  <si>
    <t>Ультразвуковое исследование желудка с определением моторной функции</t>
  </si>
  <si>
    <t>7.21</t>
  </si>
  <si>
    <t xml:space="preserve">Ультразвуковое исследование желчного пузыря с определением его сократимости                           </t>
  </si>
  <si>
    <t>7.22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</si>
  <si>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</si>
  <si>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7.23</t>
  </si>
  <si>
    <t>Ультразвуковое исследование печени аппаратом "Фиброскан"</t>
  </si>
  <si>
    <t>7.24</t>
  </si>
  <si>
    <t>7.25</t>
  </si>
  <si>
    <t>Эхокардиография</t>
  </si>
  <si>
    <t>7.26</t>
  </si>
  <si>
    <t>8.</t>
  </si>
  <si>
    <t xml:space="preserve"> Функциональная  диагностика</t>
  </si>
  <si>
    <t>8.1</t>
  </si>
  <si>
    <t xml:space="preserve">Велоэргометрия </t>
  </si>
  <si>
    <t>8.2</t>
  </si>
  <si>
    <t>Вызванные потенциалы мозга зрительные</t>
  </si>
  <si>
    <t>8.3</t>
  </si>
  <si>
    <t>Вызванные потенциалы  мозга слуховые</t>
  </si>
  <si>
    <t>8.4</t>
  </si>
  <si>
    <t>Вызванные потенциалы мозга сомотосенсорные</t>
  </si>
  <si>
    <t>8.5</t>
  </si>
  <si>
    <t>Исследование функций внешнего дыхания (спирография) с определением петли "поток-объем"</t>
  </si>
  <si>
    <t>8.6</t>
  </si>
  <si>
    <t>Капилляроскопия</t>
  </si>
  <si>
    <t>8.7</t>
  </si>
  <si>
    <t>Реовазография</t>
  </si>
  <si>
    <t>8.8</t>
  </si>
  <si>
    <t>Реогепатография</t>
  </si>
  <si>
    <t>8.9</t>
  </si>
  <si>
    <t>Реоэнцефалография (РЭГ)</t>
  </si>
  <si>
    <t>8.10</t>
  </si>
  <si>
    <t>Спирографическая проба провакационная с дозированной физической нагрузкой</t>
  </si>
  <si>
    <t>8.11</t>
  </si>
  <si>
    <t>Исследование дыхательных объемов с применением лекарственных препаратов</t>
  </si>
  <si>
    <t>8.12</t>
  </si>
  <si>
    <t>Стресс-эхокардиография</t>
  </si>
  <si>
    <t>8.13</t>
  </si>
  <si>
    <t xml:space="preserve">Суточное мониторирование артериального давления </t>
  </si>
  <si>
    <t>8.14</t>
  </si>
  <si>
    <t>Тетраполярная грудная реография (ТПГР)</t>
  </si>
  <si>
    <t>8.15</t>
  </si>
  <si>
    <t>Ультразвуковая допплерография (УЗДГ) экстракраниальных и транскраниальных сосудов головы</t>
  </si>
  <si>
    <t>8.16</t>
  </si>
  <si>
    <t>Фармакологические ЭКГ-пробы</t>
  </si>
  <si>
    <t>8.17</t>
  </si>
  <si>
    <t>Холтеровское мониторирование сердечного ритма (ХМ-ЭКГ)</t>
  </si>
  <si>
    <t>8.18</t>
  </si>
  <si>
    <t>Чрезпищеводная электрофизио-логическое исследование тестирование эффективности антиаритмической терапии</t>
  </si>
  <si>
    <t>8.19</t>
  </si>
  <si>
    <t>Чрезпищеводное электрофизио-логическое исследование на выявление ИБС</t>
  </si>
  <si>
    <t>8.20</t>
  </si>
  <si>
    <t>Чрезпищеводное электрофизио-логическое исследование на выявление ПТ</t>
  </si>
  <si>
    <t>8.21</t>
  </si>
  <si>
    <t>Чрезпищеводное электрофизио-логическое исследование на выявление СССУ</t>
  </si>
  <si>
    <t>8.22</t>
  </si>
  <si>
    <t>ЭКГ, запись и расшифровка</t>
  </si>
  <si>
    <t>8.23</t>
  </si>
  <si>
    <t>Электрокардиография с физическими упражнениями</t>
  </si>
  <si>
    <t>8.24</t>
  </si>
  <si>
    <t>Регистрация электрической активности проводящей системы сердца</t>
  </si>
  <si>
    <t>8.25</t>
  </si>
  <si>
    <t>ЭКГ, расшифровка</t>
  </si>
  <si>
    <t>8.26</t>
  </si>
  <si>
    <t>Электронейромиография - скорость проведения импульса (СПИ)</t>
  </si>
  <si>
    <t>8.27</t>
  </si>
  <si>
    <t>Электромиография  игольчатая</t>
  </si>
  <si>
    <t>8.28</t>
  </si>
  <si>
    <t>Электромиография  поверхностная</t>
  </si>
  <si>
    <t>8.29</t>
  </si>
  <si>
    <t>Электронейромиография - определение F-волны</t>
  </si>
  <si>
    <t>8.30</t>
  </si>
  <si>
    <t>Электронейромиография - ритмическая стимуляция</t>
  </si>
  <si>
    <t>8.31</t>
  </si>
  <si>
    <t>Электроэнцефалография</t>
  </si>
  <si>
    <t>8.32</t>
  </si>
  <si>
    <t>Эхоэнцефалография</t>
  </si>
  <si>
    <t>8.33</t>
  </si>
  <si>
    <t xml:space="preserve">Капнометрия </t>
  </si>
  <si>
    <t>8.34</t>
  </si>
  <si>
    <t>ЭКГ высоких разрешений -поздние потенциалы желудочков ППЖ</t>
  </si>
  <si>
    <t>8.35</t>
  </si>
  <si>
    <t>Дисперсия  QT</t>
  </si>
  <si>
    <t>8.36</t>
  </si>
  <si>
    <t>Пульсоксиметрия</t>
  </si>
  <si>
    <t>8.37</t>
  </si>
  <si>
    <t>Транскраниальное дуплексное сканирование</t>
  </si>
  <si>
    <t>8.38</t>
  </si>
  <si>
    <t>Вариабельность ритма сердца (при короткой записи ЭКГ с ортостатической пробой)</t>
  </si>
  <si>
    <t>8.39</t>
  </si>
  <si>
    <t>Вариабельность ритма сердца (при короткой записи ЭКГ с кардиоваскулярными тестами)</t>
  </si>
  <si>
    <t>8.40</t>
  </si>
  <si>
    <t>Тредмил - тест</t>
  </si>
  <si>
    <t>8.41</t>
  </si>
  <si>
    <t>Электроэнцефалография с видеомониторингом</t>
  </si>
  <si>
    <t>8.42</t>
  </si>
  <si>
    <t>Бифункциональное мониторирование ЭКГ и АД</t>
  </si>
  <si>
    <t>8.43</t>
  </si>
  <si>
    <t>Пункция щитовидной или паращитовидной железы под контролем ультразвукового исследования</t>
  </si>
  <si>
    <t>9.</t>
  </si>
  <si>
    <t>Коррекционные курсы логопеда-дефектолога</t>
  </si>
  <si>
    <t xml:space="preserve">Медико-логопедическая процедура при дизартрии                                                                 </t>
  </si>
  <si>
    <t>Медико-логопедическая процедура при дисфагии</t>
  </si>
  <si>
    <t>9.3</t>
  </si>
  <si>
    <t xml:space="preserve">Медико-логопедическая процедура при дислалии (функциональной или механической)           </t>
  </si>
  <si>
    <t>10.</t>
  </si>
  <si>
    <t xml:space="preserve">Отоларингологическое отделение </t>
  </si>
  <si>
    <t>Игровая аудиометрия</t>
  </si>
  <si>
    <t xml:space="preserve">Импедансометрия (2 уха)                                 </t>
  </si>
  <si>
    <t>Инстилляция в лакуны нёбных миндалин лекарственных средств (лекарственным раствором фурацилин) (1 процедура)</t>
  </si>
  <si>
    <t>Инстилляция лекарственных веществ в гортань</t>
  </si>
  <si>
    <t>10.5</t>
  </si>
  <si>
    <t>Продувание слуховой трубы</t>
  </si>
  <si>
    <t>11.</t>
  </si>
  <si>
    <t>Урологическое отделение</t>
  </si>
  <si>
    <t>11.1</t>
  </si>
  <si>
    <t xml:space="preserve">Инстилляция мочевого пузыря                             </t>
  </si>
  <si>
    <t>11.2</t>
  </si>
  <si>
    <t xml:space="preserve">Синехиотомия по Омбредану                               </t>
  </si>
  <si>
    <t>11.3</t>
  </si>
  <si>
    <t xml:space="preserve">Уретроскопия                                            </t>
  </si>
  <si>
    <t>11.4</t>
  </si>
  <si>
    <t xml:space="preserve">Цистоскопия                                             </t>
  </si>
  <si>
    <t>11.5</t>
  </si>
  <si>
    <t xml:space="preserve">Цистография                           </t>
  </si>
  <si>
    <t>12.</t>
  </si>
  <si>
    <t>Исследования в офтальмологии</t>
  </si>
  <si>
    <t>12.1</t>
  </si>
  <si>
    <t xml:space="preserve">Биомикроскопия глаза                                    </t>
  </si>
  <si>
    <t>12.2</t>
  </si>
  <si>
    <t>Исследование глазного дна (прямая и обратная связь на два глаза)</t>
  </si>
  <si>
    <t>12.3</t>
  </si>
  <si>
    <t xml:space="preserve">Определение остроты зрения                              </t>
  </si>
  <si>
    <t>12.4</t>
  </si>
  <si>
    <t xml:space="preserve">Определение характера зрения                           </t>
  </si>
  <si>
    <t>12.5</t>
  </si>
  <si>
    <t xml:space="preserve">Подбор очков простых                                   </t>
  </si>
  <si>
    <t>12.6</t>
  </si>
  <si>
    <t xml:space="preserve">Рефрактометрия                                          </t>
  </si>
  <si>
    <t>12.7</t>
  </si>
  <si>
    <t xml:space="preserve">Тонометрия глаза                                        </t>
  </si>
  <si>
    <t>13.</t>
  </si>
  <si>
    <t>Операции в офтальмологии</t>
  </si>
  <si>
    <t>13.1</t>
  </si>
  <si>
    <t>Зондирование слезно-носового  канала</t>
  </si>
  <si>
    <t>13.2</t>
  </si>
  <si>
    <t>Операция: по поводу косоглазия (рецессия/резекция) (одна мышца)</t>
  </si>
  <si>
    <t>13.3</t>
  </si>
  <si>
    <t xml:space="preserve">Склеропластика                                          </t>
  </si>
  <si>
    <t>14.</t>
  </si>
  <si>
    <t>Коронарография</t>
  </si>
  <si>
    <t>14.1</t>
  </si>
  <si>
    <t>15.</t>
  </si>
  <si>
    <t>15.1</t>
  </si>
  <si>
    <t>15.2</t>
  </si>
  <si>
    <t>15.3</t>
  </si>
  <si>
    <t>15.4</t>
  </si>
  <si>
    <t>15.5</t>
  </si>
  <si>
    <t>Исследования материала желудка на наличие геликобактера</t>
  </si>
  <si>
    <t>15.6</t>
  </si>
  <si>
    <t>Консультация готовых гистологических препаратов   I-V категории</t>
  </si>
  <si>
    <t>16.</t>
  </si>
  <si>
    <t>Компьтерная томография</t>
  </si>
  <si>
    <t>16.1</t>
  </si>
  <si>
    <t>16.2</t>
  </si>
  <si>
    <t>17.</t>
  </si>
  <si>
    <t>Магнитно-резонансная томография</t>
  </si>
  <si>
    <t>17.1</t>
  </si>
  <si>
    <t>17.2</t>
  </si>
  <si>
    <t>17.3</t>
  </si>
  <si>
    <t>17.4</t>
  </si>
  <si>
    <t>18.</t>
  </si>
  <si>
    <t>Эндоскопическое диагностическое исследование</t>
  </si>
  <si>
    <t>18.1</t>
  </si>
  <si>
    <t>Эзофагогастродуоденоскопия</t>
  </si>
  <si>
    <t>18.2</t>
  </si>
  <si>
    <t>Колоноскопия</t>
  </si>
  <si>
    <t>18.3</t>
  </si>
  <si>
    <t>Колоноскопия с внутривенной седацией</t>
  </si>
  <si>
    <t>18.4</t>
  </si>
  <si>
    <t>Бронхоскопия</t>
  </si>
  <si>
    <t>18.5</t>
  </si>
  <si>
    <t>Ректороманоскопия</t>
  </si>
  <si>
    <t xml:space="preserve">  Раздел II. Перечень медицинских услуг, оказываемых клинико-диагностическими лабораториями II уровня, и предельный размер возмещения расходов для расчетов клинико-диагностическими лабораториями I уровня соответствующих расходов.                                                   </t>
  </si>
  <si>
    <t>Наименование исследования</t>
  </si>
  <si>
    <t>Гематологические исследования</t>
  </si>
  <si>
    <t>Исследование уровня ретикулоцитов в крови</t>
  </si>
  <si>
    <t>Общий (клинический) анализ крови</t>
  </si>
  <si>
    <t>Исследование скорости оседания эритроцитов</t>
  </si>
  <si>
    <t>1.4</t>
  </si>
  <si>
    <t>Цитологическое исследование мазка костного мозга (миелограмма)</t>
  </si>
  <si>
    <t>1.5</t>
  </si>
  <si>
    <t>Подсчет эритроцитов с базофильной зернистостью</t>
  </si>
  <si>
    <t>1.6</t>
  </si>
  <si>
    <t>Микроскопическое исследование "толстой капли" и "тонкого" мазка крови на малярийные плазмодии</t>
  </si>
  <si>
    <t>1.7</t>
  </si>
  <si>
    <t>Микроскопия крови на обнаружение LE-клеток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</si>
  <si>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</si>
  <si>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</si>
  <si>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2.3</t>
  </si>
  <si>
    <t>Определение активности аланинаминотрансферазы в  крови</t>
  </si>
  <si>
    <t>2.4</t>
  </si>
  <si>
    <t>Определение активности амилазы в  крови</t>
  </si>
  <si>
    <t>2.5</t>
  </si>
  <si>
    <t>Определение активности холинэстеразы в  крови</t>
  </si>
  <si>
    <t>2.6</t>
  </si>
  <si>
    <t>Определение активности креатинкиназы в крови</t>
  </si>
  <si>
    <t>2.7</t>
  </si>
  <si>
    <t>Исследование уровня / активности изоферментов креатинкиназы в крови</t>
  </si>
  <si>
    <t>2.8</t>
  </si>
  <si>
    <t>Определение активности гамма-глютамилтрансферазы в крови</t>
  </si>
  <si>
    <t>2.9</t>
  </si>
  <si>
    <t>Определение активности лактатдегидрогеназы в  крови</t>
  </si>
  <si>
    <t>2.10</t>
  </si>
  <si>
    <t>Определение активности липазы в сыворотке крови</t>
  </si>
  <si>
    <t>2.11</t>
  </si>
  <si>
    <t>Исследование уровня альбумина в крови</t>
  </si>
  <si>
    <t>2.12</t>
  </si>
  <si>
    <t>Исследование уровня общего билирубина в крови</t>
  </si>
  <si>
    <t>2.13</t>
  </si>
  <si>
    <t>Исследование уровня билирубина связанного (конъюгированного) в крови</t>
  </si>
  <si>
    <t>2.14</t>
  </si>
  <si>
    <t>Исследование уровня калия в крови</t>
  </si>
  <si>
    <t>2.15</t>
  </si>
  <si>
    <t>Исследование уровня общего кальция в крови</t>
  </si>
  <si>
    <t>2.16</t>
  </si>
  <si>
    <t>Исследование уровня креатинина в крови</t>
  </si>
  <si>
    <t>2.17</t>
  </si>
  <si>
    <t>Исследование уровня холестерина в крови</t>
  </si>
  <si>
    <t>2.18</t>
  </si>
  <si>
    <t>Исследование уровня холестерина липопротеинов высокой плотности в крови</t>
  </si>
  <si>
    <t>2.19</t>
  </si>
  <si>
    <t>Исследование уровня глюкозы в крови</t>
  </si>
  <si>
    <t>2.20</t>
  </si>
  <si>
    <t>Исследование уровня железа сыворотки крови</t>
  </si>
  <si>
    <t>2.21</t>
  </si>
  <si>
    <t>Ненасыщенная железосвязывающая способность сыворотки крови</t>
  </si>
  <si>
    <t>2.22</t>
  </si>
  <si>
    <t>Исследование уровня общего магния в сыворотке крови</t>
  </si>
  <si>
    <t>2.23</t>
  </si>
  <si>
    <t>Исследование уровня неорганического фосфора в крови</t>
  </si>
  <si>
    <t>2.24</t>
  </si>
  <si>
    <t>Исследование уровня общего белка в крови</t>
  </si>
  <si>
    <t>2.25</t>
  </si>
  <si>
    <t>Исследование уровня триглицеридов в  крови.</t>
  </si>
  <si>
    <t>2.26</t>
  </si>
  <si>
    <t>Исследование уровня мочевины в  крови</t>
  </si>
  <si>
    <t>2.27</t>
  </si>
  <si>
    <t>Исследование уровня мочевой кислоты в крови</t>
  </si>
  <si>
    <t>2.28</t>
  </si>
  <si>
    <t>Исследование уровня натрия в крови</t>
  </si>
  <si>
    <t>2.29</t>
  </si>
  <si>
    <t>Определение антистрептолизина - О в сыворотке крови</t>
  </si>
  <si>
    <t>2.30</t>
  </si>
  <si>
    <t>Определение уровня С-реактивного белка в сыворотке крови</t>
  </si>
  <si>
    <t>2.31</t>
  </si>
  <si>
    <t>Исследование уровня трансферрина сыворотки крови</t>
  </si>
  <si>
    <t>2.32</t>
  </si>
  <si>
    <t xml:space="preserve">Исследование железосвязывающей способности сыворотки </t>
  </si>
  <si>
    <t>2.33</t>
  </si>
  <si>
    <t>Определение белка в моче</t>
  </si>
  <si>
    <t>2.34</t>
  </si>
  <si>
    <t xml:space="preserve">Исследование уровня креатинина в моче </t>
  </si>
  <si>
    <t>2.35</t>
  </si>
  <si>
    <t>Исследование уровня мочевины в моче</t>
  </si>
  <si>
    <t>2.36</t>
  </si>
  <si>
    <t>Исследование уровня мочевой кислоты в моче</t>
  </si>
  <si>
    <t>2.37</t>
  </si>
  <si>
    <t>Исследование уровня глюкозы в моче</t>
  </si>
  <si>
    <t>2.38</t>
  </si>
  <si>
    <t>Исследование уровня кальция в моче</t>
  </si>
  <si>
    <t>2.39</t>
  </si>
  <si>
    <t>Исследование уровня калия в моче</t>
  </si>
  <si>
    <t>2.40</t>
  </si>
  <si>
    <t>Исследование уровня натрия в моче</t>
  </si>
  <si>
    <t>2.41</t>
  </si>
  <si>
    <t>Исследование уровня фосфора в моче</t>
  </si>
  <si>
    <t>2.42</t>
  </si>
  <si>
    <t>Определение активности альфа-амилазы в моче</t>
  </si>
  <si>
    <t>2.43</t>
  </si>
  <si>
    <t>Исследование уровня билирубина в моче</t>
  </si>
  <si>
    <t>2.44</t>
  </si>
  <si>
    <t>Исследование уровня церулоплазмина в крови</t>
  </si>
  <si>
    <t>2.45</t>
  </si>
  <si>
    <t>Исследование уровня гликированного  гемоглобина в крови</t>
  </si>
  <si>
    <t>2.46</t>
  </si>
  <si>
    <t>Исследование уровня ферритина в  крови</t>
  </si>
  <si>
    <t>2.47</t>
  </si>
  <si>
    <t>Растворимые рецепторы трансферрина</t>
  </si>
  <si>
    <t>2.48</t>
  </si>
  <si>
    <t>Исследование уровня миоглобина в крови</t>
  </si>
  <si>
    <t>2.49</t>
  </si>
  <si>
    <t>Определение содержания ревматоидного фактора в крови</t>
  </si>
  <si>
    <t>2.50</t>
  </si>
  <si>
    <t>Исследование уровня хлоридов в крови</t>
  </si>
  <si>
    <t>2.51</t>
  </si>
  <si>
    <t>Исследование уровня молочной кислоты в крови</t>
  </si>
  <si>
    <t>2.52</t>
  </si>
  <si>
    <t xml:space="preserve">Исследование уровня холестерина липопротеинов низкой плотности </t>
  </si>
  <si>
    <t>2.53</t>
  </si>
  <si>
    <t>Исследование уровня лития в крови</t>
  </si>
  <si>
    <t>2.54</t>
  </si>
  <si>
    <t>Исследование иммуноглобулина  А в крови</t>
  </si>
  <si>
    <t>2.55</t>
  </si>
  <si>
    <t>Исследование иммуноглобулина  G в крови</t>
  </si>
  <si>
    <t>2.56</t>
  </si>
  <si>
    <t>Исследование иммуноглобулина  М в крови</t>
  </si>
  <si>
    <t>Коагулологические исследования</t>
  </si>
  <si>
    <t>Исследование уровня фибриногена в крови</t>
  </si>
  <si>
    <t>3.2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</si>
  <si>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</si>
  <si>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</si>
  <si>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3.4</t>
  </si>
  <si>
    <t xml:space="preserve">Активированное частичное тромбопластиновое время </t>
  </si>
  <si>
    <t>3.5</t>
  </si>
  <si>
    <t>Определение концентрации Д-димера в крови</t>
  </si>
  <si>
    <t>3.6</t>
  </si>
  <si>
    <t>Определение активности антитромбина III в крови</t>
  </si>
  <si>
    <t>3.7</t>
  </si>
  <si>
    <t>Исследование уровня протеина С в крови</t>
  </si>
  <si>
    <t>3.8</t>
  </si>
  <si>
    <t>Определение активности протеина S в крови</t>
  </si>
  <si>
    <t>3.9</t>
  </si>
  <si>
    <t>Исследование активности плазминогена в крови</t>
  </si>
  <si>
    <t>Иммунологические исследования ( метод иммунохимии)</t>
  </si>
  <si>
    <t>Исследование уровня тиреотропного гормона (ТТГ) в крови</t>
  </si>
  <si>
    <t>Исследование уровня общего трийодтиронина (Т3) в крови</t>
  </si>
  <si>
    <t>Исследование уровня свободного трийодтиронина (СТ3) в крови</t>
  </si>
  <si>
    <t>Исследование уровня общего тироксина (Т4) сыворотки крови</t>
  </si>
  <si>
    <t>Исследование уровня свободного тироксина (СТ4) сыворотки крови</t>
  </si>
  <si>
    <t>Исследование уровня лютеинизирующего гормона в сыворотке крови</t>
  </si>
  <si>
    <t>Исследование уровня фолликулостимулирующего гормона в сыворотке крови</t>
  </si>
  <si>
    <t>Исследование уровня  общего эстрадиола в крови</t>
  </si>
  <si>
    <t>Исследование уровня пролактина в крови</t>
  </si>
  <si>
    <t>Исследование уровня общего тестостерона в крови</t>
  </si>
  <si>
    <t>Исследование уровня хорионического гонадотропина в крови</t>
  </si>
  <si>
    <t>Исследование уровня альфа-фетопротеина в сыворотке крови</t>
  </si>
  <si>
    <t>Исследование уровня тиреоглобулина в крови</t>
  </si>
  <si>
    <t>4.14</t>
  </si>
  <si>
    <t>Определение содержания антител к тиреопероксидазе в крови</t>
  </si>
  <si>
    <t>4.15</t>
  </si>
  <si>
    <t>Определение содержания антител к тиреоглобулину в сыворотке крови</t>
  </si>
  <si>
    <t>4.16</t>
  </si>
  <si>
    <t>Исследование уровня паратиреоидного гормона в крови</t>
  </si>
  <si>
    <t>4.17</t>
  </si>
  <si>
    <t>Исследование уровня прогестерона в крови</t>
  </si>
  <si>
    <t>4.18</t>
  </si>
  <si>
    <t>Исследование уровня общего кортизола в крови</t>
  </si>
  <si>
    <t>4.19</t>
  </si>
  <si>
    <t xml:space="preserve">Исследование уровня ракового эмбрионального антигена в  крови   </t>
  </si>
  <si>
    <t>4.20</t>
  </si>
  <si>
    <t>Исследование уровня простатспецифического антигена общего в крови</t>
  </si>
  <si>
    <t>4.21</t>
  </si>
  <si>
    <t>Исследование уровня простатспецифического антигена свободного в крови</t>
  </si>
  <si>
    <t>4.22</t>
  </si>
  <si>
    <t>Исследование уровня антигена аденогенных раков СА 125 в крови</t>
  </si>
  <si>
    <t>4.23</t>
  </si>
  <si>
    <t>Исследование уровня опухолеассоциированного маркера СА 15-3 в крови</t>
  </si>
  <si>
    <t>4.24</t>
  </si>
  <si>
    <t>Исследование уровня антигена аденогенных раков СА 19-9 в крови</t>
  </si>
  <si>
    <t>4.25</t>
  </si>
  <si>
    <t>Исследование уровня инсулина плазмы крови</t>
  </si>
  <si>
    <t>4.26</t>
  </si>
  <si>
    <t>Исследование уровня С-пептида в крови</t>
  </si>
  <si>
    <t>4.27</t>
  </si>
  <si>
    <t>Исследование уровня адренокортикотропного гормона в крови</t>
  </si>
  <si>
    <t>4.28</t>
  </si>
  <si>
    <t>Исследование уровня антигена аденогенных раков СА 72-4 в крови</t>
  </si>
  <si>
    <t>4.29</t>
  </si>
  <si>
    <t>Определение концентрации НСЕ</t>
  </si>
  <si>
    <t>4.30</t>
  </si>
  <si>
    <t>Определение секреторного белка эпидидимиса человека 4 (НЕ 4) в крови</t>
  </si>
  <si>
    <t>4.31</t>
  </si>
  <si>
    <t>Исследование уровня свободного хорионического гонадотропина (ХГЧ) в сыворотке крови</t>
  </si>
  <si>
    <t>4.32</t>
  </si>
  <si>
    <t>Определение антигена (HbsAg) вируса гепатита B (Hepatitis B virus) в крови</t>
  </si>
  <si>
    <t>4.33</t>
  </si>
  <si>
    <t>Подтверждение присутствия поверхностного антигена вируса гепатита В в сыворотке крови</t>
  </si>
  <si>
    <t>4.34</t>
  </si>
  <si>
    <t>Определение суммарных антител классов M и G (anti-HCV IgG и anti-HCV IgM) к вирусу гепатита C (Hepatitis C virus) в крови</t>
  </si>
  <si>
    <t>4.35</t>
  </si>
  <si>
    <t>Определение уровня витамина В12 (цианокобаламин) в крови</t>
  </si>
  <si>
    <t>4.36</t>
  </si>
  <si>
    <t>Исследование уровня фолиевой кислоты в сыворотке крови</t>
  </si>
  <si>
    <t>4.37</t>
  </si>
  <si>
    <t>Исследование уровня соматотропного гормона в крови</t>
  </si>
  <si>
    <t>4.38</t>
  </si>
  <si>
    <t>Исследование уровня 25-ОН витамина Д в крови</t>
  </si>
  <si>
    <t>4.39</t>
  </si>
  <si>
    <t>Исследования уровня N-терминального фрагмента натрийуретического пропептида мозгового (NT-proBNP) в крови</t>
  </si>
  <si>
    <t>4.40</t>
  </si>
  <si>
    <t>Исследование уровня кальцитонина в крови</t>
  </si>
  <si>
    <t>4.41</t>
  </si>
  <si>
    <t>Исследование уровня антител к циклическому цитрулиновому пептиду в крови</t>
  </si>
  <si>
    <t>Иммунологические исследования (ИФА)</t>
  </si>
  <si>
    <t>Определение антител к бледной трепонеме (Treponema pallidum) иммуноферментным методом (ИФА) в крови</t>
  </si>
  <si>
    <t>Определение антител класса G (IgG) к хламидии трахоматис (Chlamydia trachomatis) в крови</t>
  </si>
  <si>
    <t>Определение антител класса M (IgM) к хламидии трахоматис (Chlamydia trachomatis) в крови</t>
  </si>
  <si>
    <t>Определение антител класса A (IgA) к хламидии трахоматис (Chlamydia trachomatis) в крови</t>
  </si>
  <si>
    <t>Иммуноферментное выявление иммуноглобулинов класса  G к Trichomonas vaginalis*</t>
  </si>
  <si>
    <t>Иммуноферментное выявление иммуноглобулинов класса  А к Trichomonas vaginalis*</t>
  </si>
  <si>
    <t>Определение антител класса  G (Ig G) к вирусу простого герпеса 1  типа (Herpes simplex virus  1) в крови                                                                                                           Определение антител класса  G (Ig G) к вирусу простого герпеса 2  типа (Herpes simplex virus  2) в крови</t>
  </si>
  <si>
    <t>Определение антител класса M (IgM) к вирусу простого герпеса 1 и 2 типов (Herpes simplex virus types 1, 2) в крови</t>
  </si>
  <si>
    <t>Определение антител класса G к антигенам Ureaplasma urealyticum*</t>
  </si>
  <si>
    <t>Определение антител классакласса  А к антигенам Ureaplasma urealyticum*</t>
  </si>
  <si>
    <t xml:space="preserve">Определение антител к токсокаре собак (Toxocara canis) в крови  </t>
  </si>
  <si>
    <t xml:space="preserve">Определение антител класса  G к возбудителю описторхоза (Opisthorchis felineus) в крови  </t>
  </si>
  <si>
    <t xml:space="preserve">Определение антител класса M к возбудителю описторхоза (Opisthorchis felineus) в крови  </t>
  </si>
  <si>
    <t>Определение антител класса  G к возбудителям клонорхоза (Clonorchis sinensis)</t>
  </si>
  <si>
    <t>Определение антител класса  G к трихинеллам (Trichinella spiralis)</t>
  </si>
  <si>
    <t>Определение антител класса M к трихинеллам (Trichinella spiralis)</t>
  </si>
  <si>
    <t xml:space="preserve">Определение антител класса G (IgG) к эхинококку  однокамерному в крови                    </t>
  </si>
  <si>
    <t>Определение антител класса  G к аскаридам (Ascaris lumbricoides)</t>
  </si>
  <si>
    <t>Определение антител классов A, M, G (IgM, IgA, IgG) к лямблиям в крови</t>
  </si>
  <si>
    <t>Исследование уровня  антител классов M, G (IgM, IgG) к вирусу иммунодефицита человека ВИЧ-1/2 и антигена р24 (Human immunodeficiency virus HIV 1/2+ Agp24) в крови</t>
  </si>
  <si>
    <t>Определение антител класса  G к хламидии пневмонии (Сhlamydophilla pneumoniae) в крови</t>
  </si>
  <si>
    <t>Определение антител класса M к хламидии пневмонии (Сhlamydophilla pneumoniae) в крови</t>
  </si>
  <si>
    <t>Определение антител классов G ( IgG) к микоплазме пневмонии (Mycoplasma pheumoniae) в крови</t>
  </si>
  <si>
    <t>Определение антител классов M (IgM) к микоплазме пневмонии (Mycoplasma pheumoniae) в крови</t>
  </si>
  <si>
    <t>Определение антител класса G (IgG) к токсоплазме (Toxoplasma gondii) в крови</t>
  </si>
  <si>
    <t>Определение антител класса M (IgM) к токсоплазме (Toxoplasma gondii) в крови</t>
  </si>
  <si>
    <t>Определение антител класса G (IgG) к вирусу краснухи (Rubella virus) в крови</t>
  </si>
  <si>
    <t>Определение антител класса M (IgM) к вирусу краснухи (Rubella virus) в крови</t>
  </si>
  <si>
    <t>Определение антител класса M (IgM) к цитомегаловирусу (Cytomegalovirus) в крови</t>
  </si>
  <si>
    <t>Определение антител класса G (IgG) к цитомегаловирусу (Cytomegalovirus)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</si>
  <si>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</si>
  <si>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М (IgМ) к капсидному антигену (VCA) вируса Эпштейна-Барр (Epstein-Barr virus) в крови</t>
  </si>
  <si>
    <t>Исследование уровня эритропоэтина крови</t>
  </si>
  <si>
    <t>Исследование уровня общего иммуноглобулина Е в крови</t>
  </si>
  <si>
    <t>Исследование уровня прокальцитонина в крови</t>
  </si>
  <si>
    <t>5.40</t>
  </si>
  <si>
    <t>Определение антигенов лямблий (Giardia lamblia) в образцах фекалий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</si>
  <si>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</si>
  <si>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 xml:space="preserve">Иммуногематологические исследования </t>
  </si>
  <si>
    <t>Определение основных групп крови по системе АВО                                                            Определение антигена Д системы резус (резус-фактор)</t>
  </si>
  <si>
    <t>Исследование антител к антигенам групп крови</t>
  </si>
  <si>
    <t>Исследование титра антителк антигенам групп крови*</t>
  </si>
  <si>
    <t>Непрямой антиглобулиновый тест (тест Кумбса)</t>
  </si>
  <si>
    <t>Прямой антиглобулиновый тест (прямая проба Кумбса)</t>
  </si>
  <si>
    <t>Химико-микроскопические исследования</t>
  </si>
  <si>
    <t>Общий (клинический) анализ мочи</t>
  </si>
  <si>
    <t>Исследование мочи на белок Бенс-Джонса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</si>
  <si>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</si>
  <si>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</si>
  <si>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</si>
  <si>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</si>
  <si>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</si>
  <si>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</si>
  <si>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Исследование мочи методом Зимницкого</t>
  </si>
  <si>
    <t>Исследование мочи методом Нечипоренко</t>
  </si>
  <si>
    <t>Определение количества белка в суточной моче</t>
  </si>
  <si>
    <t>Определение глюкозы в суточной моче</t>
  </si>
  <si>
    <t>Обнаружение желчных пигментов в моче</t>
  </si>
  <si>
    <t>Определение альбумина в моче</t>
  </si>
  <si>
    <t>Экспресс-исследование кала на скрытую кровь иммунохроматографическим методом</t>
  </si>
  <si>
    <t>Микроскопическое исследование ногтевых пластинок на грибы (дрожжевые, плесневые, дерматомицеты)</t>
  </si>
  <si>
    <t>Микроскопическое исследование на флору (с зева, носа)*</t>
  </si>
  <si>
    <t xml:space="preserve">Микробиологические исследования </t>
  </si>
  <si>
    <t>Микроскопическое исследование мокроты на микобактерии  (Mycobacterium spp.)</t>
  </si>
  <si>
    <t xml:space="preserve">Цитологические исследования </t>
  </si>
  <si>
    <t xml:space="preserve">Цитологическое исследование микропрепарата шейки матки  </t>
  </si>
  <si>
    <t>Цитологическое исследование микропрепарата цервикального канала</t>
  </si>
  <si>
    <t>Цитологическое исследование микропрепарата кожи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</si>
  <si>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</si>
  <si>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</si>
  <si>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Исследование мочи для выявления клеток опухоли</t>
  </si>
  <si>
    <t>10.6</t>
  </si>
  <si>
    <t>Цитологическое исследование микропрепарата тканей молочной железы</t>
  </si>
  <si>
    <t>10.7</t>
  </si>
  <si>
    <t>Цитологическое исследование отделяемого из соска молочной железы</t>
  </si>
  <si>
    <t>10.8</t>
  </si>
  <si>
    <t>Микробиологические исследования (ПЦР)</t>
  </si>
  <si>
    <t>Качественные методики</t>
  </si>
  <si>
    <t>11.1.1</t>
  </si>
  <si>
    <t>Определение ДНК хламидии трахоматис (Chlamydia trachomatis) в отделяемом слизистых оболочек женских половых органов методом ПЦР</t>
  </si>
  <si>
    <t>11.1.2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</si>
  <si>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</si>
  <si>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11.1.3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</si>
  <si>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</si>
  <si>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11.1.4</t>
  </si>
  <si>
    <t>Определение ДНК микоплазмы гениталиум (Mycoplasma genitalium) в отделяемом слизистых оболочек женских половых органов методом ПЦР</t>
  </si>
  <si>
    <t>11.1.5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</si>
  <si>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</si>
  <si>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11.1.6</t>
  </si>
  <si>
    <t>Определение ДНК Candida albicans в отделяемом слизистых оболочек женских половых органов методом ПЦР, качественное исследование*</t>
  </si>
  <si>
    <t>11.1.7</t>
  </si>
  <si>
    <t>Определение ДНК трихомонас вагиналис (Trichomonas vaginalis) в отделяемом слизистых оболочек женских половых органов методом ПЦР</t>
  </si>
  <si>
    <t>11.1.8</t>
  </si>
  <si>
    <t>Определение ДНК гонококка (Neiseria gonorrhoeae) в отделяемом слизистых оболочек женских половых органов методом ПЦР</t>
  </si>
  <si>
    <t>11.1.9</t>
  </si>
  <si>
    <t>Определение ДНК гарднереллы вагиналис (Gadnerella vaginalis) во влагалищном отделяемом методом ПЦР</t>
  </si>
  <si>
    <t>11.1.10</t>
  </si>
  <si>
    <t>Определение ДНК цитомегаловируса (Cytomegalovirus) методом ПЦР в периферической и пуповинной крови, качественное исследование</t>
  </si>
  <si>
    <t>11.1.11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</si>
  <si>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</si>
  <si>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11.1.12</t>
  </si>
  <si>
    <t>Определение  ДНК  и типа вируса папилломы человека (Papilloma virus) высокого канцерогенного риска в отделяемом (соскобе) из цервикального канала  методом ПЦР</t>
  </si>
  <si>
    <t>11.1.13</t>
  </si>
  <si>
    <t>Определение ДНК вируса простого герпеса 1 и 2 типов (Herpes simplex virus types 1, 2) методом ПЦР в крови, качественное исследование</t>
  </si>
  <si>
    <t>11.1.14</t>
  </si>
  <si>
    <t>Определение ДНК вируса гепатита B (Hepatitis B virus) в крови методом ПЦР, качественное исследование</t>
  </si>
  <si>
    <t>11.1.15</t>
  </si>
  <si>
    <t>Определение РНК вируса гепатита C (Hepatitis C virus) в крови методом ПЦР, качественное исследование</t>
  </si>
  <si>
    <t>11.1.16</t>
  </si>
  <si>
    <t>Определение ДНК токсоплазмы (Toxoplasma gondii) методом ПЦР в периферической и пуповинной крови</t>
  </si>
  <si>
    <t>11.1.17</t>
  </si>
  <si>
    <t>Определение РНК вируса краснухи (Rubella virus) методом ПЦР в периферической и пуповинной крови, качественное исследование</t>
  </si>
  <si>
    <t>11.1.18</t>
  </si>
  <si>
    <t>11.1.19</t>
  </si>
  <si>
    <t>11.1.20</t>
  </si>
  <si>
    <t>Количественные методики</t>
  </si>
  <si>
    <t>11.2.1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</si>
  <si>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</si>
  <si>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11.2.2</t>
  </si>
  <si>
    <t>Определение ДНК микоплазмы хоминис  (Mycoplasma hominis) в отделяемом слизистых оболочек женских половых органов методом ПЦР, количественное исследование</t>
  </si>
  <si>
    <t>11.2.3</t>
  </si>
  <si>
    <t>11.2.4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</si>
  <si>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</si>
  <si>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11.2.5</t>
  </si>
  <si>
    <t>Определение ДНК вируса герпеса 6 типа (HHV6) методом ПЦР в периферической и пуповинной крови, количественное исследование</t>
  </si>
  <si>
    <t>11.2.6</t>
  </si>
  <si>
    <t>Определение ДНК парвовируса B19 (Parvovirus B19) методом ПЦР в периферической и пуповинной крови, количественное исследование</t>
  </si>
  <si>
    <t>11.2.7</t>
  </si>
  <si>
    <t>Молекулярно-биологическое исследование крови на вирус Эпштейна-Барра (Epstein - Barr virus)                                                                                                                                                                  Определение ДНК цитомегаловируса (Cytomegalovirus) методом ПЦР в периферической и пуповинной крови, количественное исследование                                                                                                           Определение ДНК вируса герпеса 6 типа (HHV6) методом ПЦР в периферической и пуповинной крови, количественное исследование</t>
  </si>
  <si>
    <t>11.2.8</t>
  </si>
  <si>
    <t>Определение  ДНК  вирусов папилломы человека (Papilloma virus) высокого канцерогенного риска в отделяемом (соскобе) из цервикального канала  методом ПЦР, количественное исследование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</si>
  <si>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</si>
  <si>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Перечень оснований для отказа в оплате медицинской помощи (уменьшения оплаты медицинской помощи)</t>
  </si>
  <si>
    <t>Санкции</t>
  </si>
  <si>
    <t>Размер неоплаты или неполной оплаты затрат медицинской организации на оказание медицинской помощи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</si>
  <si>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</si>
  <si>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</si>
  <si>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</si>
  <si>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</si>
  <si>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</si>
  <si>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</si>
  <si>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</si>
  <si>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</si>
  <si>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</si>
  <si>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</si>
  <si>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</si>
  <si>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t>1.1.4.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</si>
  <si>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</si>
  <si>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</si>
  <si>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</si>
  <si>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</si>
  <si>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заболевания;</t>
    </r>
  </si>
  <si>
    <t>1,0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</si>
  <si>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1.2.2.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</si>
  <si>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возникновения нового заболевания</t>
    </r>
  </si>
  <si>
    <t>3,0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</si>
  <si>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</si>
  <si>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</si>
  <si>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</si>
  <si>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не повлекший </t>
    </r>
    <r>
      <rPr>
        <sz val="12"/>
        <rFont val="Times New Roman"/>
        <family val="1"/>
        <charset val="204"/>
      </rPr>
      <t>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  </r>
  </si>
  <si>
    <t>1.3.2.</t>
  </si>
  <si>
    <r>
      <t xml:space="preserve">повлекший </t>
    </r>
    <r>
      <rPr>
        <sz val="12"/>
        <rFont val="Times New Roman"/>
        <family val="1"/>
        <charset val="204"/>
      </rPr>
      <t xml:space="preserve">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</si>
  <si>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</si>
  <si>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</si>
  <si>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</si>
  <si>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</si>
  <si>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 xml:space="preserve">Приобретение </t>
    </r>
    <r>
      <rPr>
        <sz val="12"/>
        <rFont val="Times New Roman"/>
        <family val="1"/>
        <charset val="204"/>
      </rPr>
      <t>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и(или) медицинских изделий, включенных в перечень медицинских изделий, имплантируемых в организм человека , на основе клинических рекомендаций, с учетом стандартов медицинской помощи.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</si>
  <si>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</si>
  <si>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0,5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</si>
  <si>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</si>
  <si>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</si>
  <si>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</si>
  <si>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</si>
  <si>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</si>
  <si>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</si>
  <si>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</si>
  <si>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</si>
  <si>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</si>
  <si>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2.2.3.</t>
  </si>
  <si>
    <t>о видах оказываемой медицинской помощи</t>
  </si>
  <si>
    <t>2.2.4.</t>
  </si>
  <si>
    <t>о критериях доступности и качества медицинской помощи;</t>
  </si>
  <si>
    <t>2.2.5.</t>
  </si>
  <si>
    <t xml:space="preserve">о перечне жизненно необходимых и важнейших лекарственных препаратов;
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</si>
  <si>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</si>
  <si>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</si>
  <si>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</si>
  <si>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</si>
  <si>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108н,</t>
  </si>
  <si>
    <t xml:space="preserve">  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</si>
  <si>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</si>
  <si>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</si>
  <si>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</si>
  <si>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</si>
  <si>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2.4.3.</t>
  </si>
  <si>
    <t>о видах оказываемой медицинской помощи в данной медицинской организации</t>
  </si>
  <si>
    <t>2.4.4.</t>
  </si>
  <si>
    <t>о показателях доступности и качества медицинской помощи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</si>
  <si>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</t>
  </si>
  <si>
    <t>2.4.5.</t>
  </si>
  <si>
    <t>о перечне жизненно необходимых и важнейших лекарственных препаратов;</t>
  </si>
  <si>
    <t xml:space="preserve"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 </t>
  </si>
  <si>
    <t>2.4.6.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</si>
  <si>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скидкой;</t>
  </si>
  <si>
    <t>Раздел 3. Нарушения при оказании медицинской помощи</t>
  </si>
  <si>
    <t>3.1.</t>
  </si>
  <si>
    <t>Случаи нарушения врачебной этики деонтологии медицинскими работниками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</si>
  <si>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</si>
  <si>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</si>
  <si>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</si>
  <si>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</si>
  <si>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</si>
  <si>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</si>
  <si>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</si>
  <si>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приведшее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</si>
  <si>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</si>
  <si>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</si>
  <si>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приведшее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лица,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</si>
  <si>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</si>
  <si>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</si>
  <si>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приведшее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</si>
  <si>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</si>
  <si>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</si>
  <si>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r>
      <t>приведшее к летальному исходу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</si>
  <si>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t>3,0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</si>
  <si>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</si>
  <si>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</si>
  <si>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</si>
  <si>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мероприятий:</t>
  </si>
  <si>
    <t>3.3.1.</t>
  </si>
  <si>
    <r>
      <t xml:space="preserve">приведшее к ухудшению </t>
    </r>
    <r>
      <rPr>
        <sz val="12"/>
        <rFont val="Times New Roman"/>
        <family val="1"/>
        <charset val="204"/>
      </rPr>
      <t>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</si>
  <si>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t>3.4.</t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</si>
  <si>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</si>
  <si>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t>3.5.</t>
  </si>
  <si>
    <r>
      <t>Нарушения</t>
    </r>
    <r>
      <rPr>
        <sz val="12"/>
        <rFont val="Times New Roman"/>
        <family val="1"/>
        <charset val="204"/>
      </rPr>
      <t xml:space="preserve"> 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</si>
  <si>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</si>
  <si>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</si>
  <si>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</si>
  <si>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3.7.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</si>
  <si>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</t>
    </r>
    <r>
      <rPr>
        <sz val="12"/>
        <rFont val="Times New Roman"/>
        <family val="1"/>
        <charset val="204"/>
      </rPr>
      <t>, медицинская помощь которому могла быть предоставлена в установленном объеме амбулаторно, в дневном стационаре.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</si>
  <si>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</si>
  <si>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</si>
  <si>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 </t>
    </r>
    <r>
      <rPr>
        <sz val="12"/>
        <rFont val="Times New Roman"/>
        <family val="1"/>
        <charset val="204"/>
      </rPr>
      <t>кроме случаев госпитализации по неотложным показаниям.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</si>
  <si>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</si>
  <si>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3.9.</t>
  </si>
  <si>
    <r>
      <rPr>
        <b/>
        <sz val="12"/>
        <rFont val="Times New Roman"/>
        <family val="1"/>
        <charset val="204"/>
      </rPr>
      <t>Повторное</t>
    </r>
    <r>
      <rPr>
        <sz val="12"/>
        <rFont val="Times New Roman"/>
        <family val="1"/>
        <charset val="204"/>
      </rPr>
      <t xml:space="preserve">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  </r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</si>
  <si>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</si>
  <si>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</si>
  <si>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</si>
  <si>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</t>
  </si>
  <si>
    <t>3.12.</t>
  </si>
  <si>
    <r>
      <rPr>
        <b/>
        <sz val="12"/>
        <rFont val="Times New Roman"/>
        <family val="1"/>
        <charset val="204"/>
      </rPr>
      <t xml:space="preserve">Наличие расхождений клинического и патологоанатомического </t>
    </r>
    <r>
      <rPr>
        <sz val="12"/>
        <rFont val="Times New Roman"/>
        <family val="1"/>
        <charset val="204"/>
      </rPr>
      <t>диагнозов 2 - 3 категории вследствие нарушений при оказании медицинской помощи, установленных по результатам экспертизы качества медицинской помощи.</t>
    </r>
  </si>
  <si>
    <t xml:space="preserve">Раздел 4. Дефекты оформления первичной медицинской документации в медицинской организации </t>
  </si>
  <si>
    <t xml:space="preserve"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причин. </t>
  </si>
  <si>
    <t>4.2.</t>
  </si>
  <si>
    <r>
      <rPr>
        <b/>
        <sz val="12"/>
        <rFont val="Times New Roman"/>
        <family val="1"/>
        <charset val="204"/>
      </rPr>
      <t xml:space="preserve">Отсутствие </t>
    </r>
    <r>
      <rPr>
        <sz val="12"/>
        <rFont val="Times New Roman"/>
        <family val="1"/>
        <charset val="204"/>
      </rPr>
      <t>в медицинской документации результатов обследований, осмотров, консультаций специалистов, дневниковых записей,</t>
    </r>
    <r>
      <rPr>
        <b/>
        <sz val="12"/>
        <rFont val="Times New Roman"/>
        <family val="1"/>
        <charset val="204"/>
      </rPr>
      <t xml:space="preserve"> позволяющих оценить динамику состояния здоровья застрахованного лица</t>
    </r>
    <r>
      <rPr>
        <sz val="12"/>
        <rFont val="Times New Roman"/>
        <family val="1"/>
        <charset val="204"/>
      </rPr>
      <t>, объем, характер, условия предоставления медицинской помощи и провести оценку качества оказанной медицинской помощи.</t>
    </r>
  </si>
  <si>
    <t>4.3.</t>
  </si>
  <si>
    <r>
      <t xml:space="preserve">Отсутствие в документации </t>
    </r>
    <r>
      <rPr>
        <b/>
        <sz val="12"/>
        <rFont val="Times New Roman"/>
        <family val="1"/>
        <charset val="204"/>
      </rPr>
      <t>информированного добровольного</t>
    </r>
    <r>
      <rPr>
        <sz val="12"/>
        <rFont val="Times New Roman"/>
        <family val="1"/>
        <charset val="204"/>
      </rPr>
      <t xml:space="preserve"> согласия застрахованного лица на медицинское вмешательство  или отказа застрахованного лица от медицинского вмешательства, в установленных законодательством Российской Федерации случаях.</t>
    </r>
  </si>
  <si>
    <t>4.4.</t>
  </si>
  <si>
    <r>
      <t xml:space="preserve">Наличие </t>
    </r>
    <r>
      <rPr>
        <b/>
        <sz val="12"/>
        <rFont val="Times New Roman"/>
        <family val="1"/>
        <charset val="204"/>
      </rPr>
      <t>признаков искажения сведений</t>
    </r>
    <r>
      <rPr>
        <sz val="12"/>
        <rFont val="Times New Roman"/>
        <family val="1"/>
        <charset val="204"/>
      </rPr>
      <t>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  </r>
  </si>
  <si>
    <t>4.5.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</si>
  <si>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</si>
  <si>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</si>
  <si>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первичной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</si>
  <si>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</si>
  <si>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</si>
  <si>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разница тарифа, предъявленного к оплате, и тарифа, который следует применить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</si>
  <si>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</si>
  <si>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</si>
  <si>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</si>
  <si>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</si>
  <si>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</si>
  <si>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</si>
  <si>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</si>
  <si>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</si>
  <si>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</si>
  <si>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</si>
  <si>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</si>
  <si>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</si>
  <si>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</si>
  <si>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</si>
  <si>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</si>
  <si>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</si>
  <si>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</si>
  <si>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</si>
  <si>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</si>
  <si>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</si>
  <si>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</si>
  <si>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</si>
  <si>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</si>
  <si>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</si>
  <si>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</si>
  <si>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</si>
  <si>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</si>
  <si>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</si>
  <si>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</si>
  <si>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>5.3.          </t>
  </si>
  <si>
    <t>Нарушения, связанные с включением в реестр счетов видов медицинской помощи, не входящих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</si>
  <si>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</si>
  <si>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</si>
  <si>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</si>
  <si>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</si>
  <si>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</si>
  <si>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</si>
  <si>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</si>
  <si>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</si>
  <si>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</si>
  <si>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</si>
  <si>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</si>
  <si>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</si>
  <si>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</si>
  <si>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</si>
  <si>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</si>
  <si>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</si>
  <si>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</si>
  <si>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</si>
  <si>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</si>
  <si>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</si>
  <si>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</si>
  <si>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</si>
  <si>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</si>
  <si>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</si>
  <si>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</si>
  <si>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</si>
  <si>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</si>
  <si>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</si>
  <si>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</si>
  <si>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</si>
  <si>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</si>
  <si>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</si>
  <si>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</si>
  <si>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 xml:space="preserve">Включения в реестр счетов медицинской помощи:
- 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стационара, а также консультаций в других медицинских организациях);
-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
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</si>
  <si>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</si>
  <si>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</si>
  <si>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</si>
  <si>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</si>
  <si>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Перечень оснований для отказа в оплате медицинской помощи(уменьшения оплаты медицинской помощи)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на  2021 год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</si>
  <si>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</si>
  <si>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Метод/ код исследования</t>
  </si>
  <si>
    <t>Исследование</t>
  </si>
  <si>
    <t>Тариф</t>
  </si>
  <si>
    <t>AA</t>
  </si>
  <si>
    <t>AB</t>
  </si>
  <si>
    <t>AC</t>
  </si>
  <si>
    <t>Ультразвуковое исследование сердечно-сосудистой системы</t>
  </si>
  <si>
    <t>AD</t>
  </si>
  <si>
    <t>AF</t>
  </si>
  <si>
    <t>AF009</t>
  </si>
  <si>
    <t>AF010</t>
  </si>
  <si>
    <t>AF011</t>
  </si>
  <si>
    <t>AF001</t>
  </si>
  <si>
    <t>Патолого-анатомическое исследование биопсийного (операционного) материала четвертой категории сложности</t>
  </si>
  <si>
    <t>AF008</t>
  </si>
  <si>
    <t>Патолого-анатомическое исследование биопсийного (операционного) материала пятой категории сложности</t>
  </si>
  <si>
    <t>AF002</t>
  </si>
  <si>
    <t>Иммунодиагностика нейроэндокринных опухолей</t>
  </si>
  <si>
    <t>AF003</t>
  </si>
  <si>
    <t>Иммунодиагностика "GIST" гастроинтестинальной опухоли</t>
  </si>
  <si>
    <t>AF004</t>
  </si>
  <si>
    <t>Иммуногистохимическое определение рецепторов стероидных гормонов рака молочной железы</t>
  </si>
  <si>
    <t>AF005</t>
  </si>
  <si>
    <t>Иммуногистохимическое определение белка к рецепторам HER-2neo</t>
  </si>
  <si>
    <t>AF006</t>
  </si>
  <si>
    <t>Иммунодиагностика метастазов без первичного очага</t>
  </si>
  <si>
    <t>AF007</t>
  </si>
  <si>
    <t>Иммунодиагностика мезенхимальных опухолей</t>
  </si>
  <si>
    <t>AF012</t>
  </si>
  <si>
    <t>Иммуногистохимическое исследование прогностических маркеров PD-L1</t>
  </si>
  <si>
    <t>AF013</t>
  </si>
  <si>
    <t>Иммуногистохимическое исследование прогностических маркеров ALK</t>
  </si>
  <si>
    <t>AF014</t>
  </si>
  <si>
    <t>Иммуногистохимическое исследование прогностических маркеров ROS</t>
  </si>
  <si>
    <t>AF015</t>
  </si>
  <si>
    <t>Установление принадлежности образца биологического материала (один пациент- один блок)</t>
  </si>
  <si>
    <t>AE</t>
  </si>
  <si>
    <t>AE001</t>
  </si>
  <si>
    <t>AE002</t>
  </si>
  <si>
    <t>AE003</t>
  </si>
  <si>
    <t>AE004</t>
  </si>
  <si>
    <t>AE005</t>
  </si>
  <si>
    <t>AE006</t>
  </si>
  <si>
    <t>AE007</t>
  </si>
  <si>
    <t>AE008</t>
  </si>
  <si>
    <t>Определение амплификации гена HER2 методом флуоресцентной гибридизации in situ (FISH)</t>
  </si>
  <si>
    <t>AE009</t>
  </si>
  <si>
    <t>AE010</t>
  </si>
  <si>
    <t>AE011</t>
  </si>
  <si>
    <t>AE012</t>
  </si>
  <si>
    <t>AE013</t>
  </si>
  <si>
    <t>AE014</t>
  </si>
  <si>
    <t>AE015</t>
  </si>
  <si>
    <t>AE016</t>
  </si>
  <si>
    <t>AE017</t>
  </si>
  <si>
    <t>AE018</t>
  </si>
  <si>
    <t>AE019</t>
  </si>
  <si>
    <t>NGS секвенирование "Миелоидная панель - 40 генов" (высокая чувствительность с глубиной покрытия 150-200х)</t>
  </si>
  <si>
    <t>AE020</t>
  </si>
  <si>
    <t>NGS секвенирование "Миелоидная панель - 40 генов" (сверхвысокая чувствительность с глубиной покрытия 1000-2000х)</t>
  </si>
  <si>
    <t>AE021</t>
  </si>
  <si>
    <t>Определение мутации T790M в гене EGFR</t>
  </si>
  <si>
    <t>AE022</t>
  </si>
  <si>
    <t>Определение мутаций в гене c-KIT (exon 9, 11, 13, 17) и гене PDGFRA (exon 12, 18)</t>
  </si>
  <si>
    <t>AE023</t>
  </si>
  <si>
    <t>Определение мутаций в генах KRAS, NRAS, BRAF</t>
  </si>
  <si>
    <t>AE024</t>
  </si>
  <si>
    <t xml:space="preserve">Определение мутаций в гене BRAF (exon 15) и в гене C-KIT (exon 11, 13, 17) </t>
  </si>
  <si>
    <t>AE025</t>
  </si>
  <si>
    <t>Определение мутаций в генах IDH1/IDH2</t>
  </si>
  <si>
    <t>AE026</t>
  </si>
  <si>
    <t>Определение мутаций в гене PIK3CA</t>
  </si>
  <si>
    <t>AE027</t>
  </si>
  <si>
    <t xml:space="preserve">Определение мутаций в генах BRCA1 и BRCA2 (8 мутаций). </t>
  </si>
  <si>
    <t>AE028</t>
  </si>
  <si>
    <t>Определение мутаций в генах BRCA1 и BRCA2 (12 мутаций)</t>
  </si>
  <si>
    <t>AE029</t>
  </si>
  <si>
    <t>Определение микросателлитной нестабильности (MSI)</t>
  </si>
  <si>
    <t>AE030</t>
  </si>
  <si>
    <t>FISH на парафиновых срезах биопсии рака молочной железы и рака желудка (Амплификация ERBB2 (Her-2/Neu)</t>
  </si>
  <si>
    <t>AE031</t>
  </si>
  <si>
    <t>FISH на парафиновых срезах биопсии при саркоме семейства Юинга (определение перестройки EWS)</t>
  </si>
  <si>
    <t>AE032</t>
  </si>
  <si>
    <t>Молекулярно-генетическое исследование мутаций в гене МЕТ в биопсийном (операционном) материале методом флюоресцентной гибридизации in situ (FISH)</t>
  </si>
  <si>
    <t>AE033</t>
  </si>
  <si>
    <t>Молекулярно-генетическое исследование мутаций в гене CHOP  в биопсийном (операционном) материале методом флюоресцентной гибридизации  in situ (FISH)</t>
  </si>
  <si>
    <t>AE034</t>
  </si>
  <si>
    <t>Молекулярно-генетическое исследование мутаций в гене SYT (SS18) в биопсийном (операционном) материале методом флюоресцентной гибридизации  in situ (FISH)</t>
  </si>
  <si>
    <t>AP</t>
  </si>
  <si>
    <t>Тариф, руб.</t>
  </si>
  <si>
    <t>AP002</t>
  </si>
  <si>
    <t>Патолого-анатомические исследования с целью выявления онкологических заболеваний и подбора таргетной терапии *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</si>
  <si>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</si>
  <si>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</si>
  <si>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</si>
  <si>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</si>
  <si>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</si>
  <si>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</si>
  <si>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Магнитно-резонансная томография мышечной системы с контрастированием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</si>
  <si>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</si>
  <si>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</si>
  <si>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</si>
  <si>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</si>
  <si>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A05.03.002.001</t>
  </si>
  <si>
    <t>Магнитно-резонансная томография позвоночника с контрастированием (один отдел)</t>
  </si>
  <si>
    <t>A05.04.001</t>
  </si>
  <si>
    <t>Магнитно-резонансная томография суставов (один сустав)</t>
  </si>
  <si>
    <t>A05.04.001.001</t>
  </si>
  <si>
    <t>Магнитно-резонансная томография суставов (один сустав) с контрастированием</t>
  </si>
  <si>
    <t>A05.08.001</t>
  </si>
  <si>
    <t>Магнитно-резонансная томография околоносовых пазух</t>
  </si>
  <si>
    <t>Магнитно-резонансная томография околоносовых пазух с контрастированием</t>
  </si>
  <si>
    <t>A05.08.002</t>
  </si>
  <si>
    <t>Магнитно-резонансная томография гортаноглотки</t>
  </si>
  <si>
    <t>Магнитно-резонансная томография гортаноглотки с контрастированием</t>
  </si>
  <si>
    <t>A05.09.001</t>
  </si>
  <si>
    <t>Магнитно-резонансная томография легких</t>
  </si>
  <si>
    <t>Магнитно-резонансная томография легких с контрастированием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</si>
  <si>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</si>
  <si>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</si>
  <si>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</si>
  <si>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</si>
  <si>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A05.11.001</t>
  </si>
  <si>
    <t>Магнитно-резонансная томография средостения</t>
  </si>
  <si>
    <t>Магнитно-резонансная томография средостения с контрастированием</t>
  </si>
  <si>
    <t>Магнитно-резонансная томография печени</t>
  </si>
  <si>
    <t>Магнитно-резонансная томография печени с контрастированием</t>
  </si>
  <si>
    <t>A05.15.001</t>
  </si>
  <si>
    <t>Магнитно-резонансная томография поджелудочной железы</t>
  </si>
  <si>
    <t>Магнитно-резонансная томография поджелудочной железы с контрастированием</t>
  </si>
  <si>
    <t>A05.23.009</t>
  </si>
  <si>
    <t>Магнитно-резонансная томография головного мозга</t>
  </si>
  <si>
    <t>A05.23.009.001</t>
  </si>
  <si>
    <t>Магнитно-резонансная томография головного мозга с контрастированием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</si>
  <si>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</si>
  <si>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</si>
  <si>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</si>
  <si>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</si>
  <si>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</si>
  <si>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</si>
  <si>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</si>
  <si>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</si>
  <si>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A05.30.004</t>
  </si>
  <si>
    <t>Магнитно-резонансная томография органов малого таза</t>
  </si>
  <si>
    <t>A05.30.004.001</t>
  </si>
  <si>
    <t>Магнитно-резонансная томография органов малого таза с внутривенным контрастированием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</si>
  <si>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</si>
  <si>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</si>
  <si>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</si>
  <si>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</si>
  <si>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</si>
  <si>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</si>
  <si>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</si>
  <si>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</si>
  <si>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</si>
  <si>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</si>
  <si>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A05.30.007.001</t>
  </si>
  <si>
    <t>Магнитно-резонансная томография забрюшинного пространства с внутривенным контрастированием</t>
  </si>
  <si>
    <t>A05.30.008</t>
  </si>
  <si>
    <t>Магнитно-резонансная томография шеи</t>
  </si>
  <si>
    <t>A05.30.008.001</t>
  </si>
  <si>
    <t>Магнитно-резонансная томография шеи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</si>
  <si>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</si>
  <si>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</si>
  <si>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</si>
  <si>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</si>
  <si>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</si>
  <si>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</si>
  <si>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</si>
  <si>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</si>
  <si>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A06.03.021.001</t>
  </si>
  <si>
    <t xml:space="preserve">Компьютерная томография верхней конечности </t>
  </si>
  <si>
    <t>A06.03.021.002</t>
  </si>
  <si>
    <t>Компьютерная томография верхней конечности с внутривенным болюсным контрастированием</t>
  </si>
  <si>
    <t>A06.03.036.001</t>
  </si>
  <si>
    <t xml:space="preserve">Компьютерная томография нижней конечности </t>
  </si>
  <si>
    <t>A06.03.036.002</t>
  </si>
  <si>
    <t>Компьютерная томография нижней конечности с внутривенным болюсным контрастированием</t>
  </si>
  <si>
    <t>A06.03.058</t>
  </si>
  <si>
    <t>Компьютерная томография позвоночника (один отдел)</t>
  </si>
  <si>
    <t>A06.03.058.003</t>
  </si>
  <si>
    <t>Компьютерная томография позвоночника с внутривенным контрастированием (один отдел)</t>
  </si>
  <si>
    <t>A06.04.017</t>
  </si>
  <si>
    <t>Компьютерная томография сустава</t>
  </si>
  <si>
    <t>Компьютерная томография сустава с контрастированием</t>
  </si>
  <si>
    <t>A06.08.007.001</t>
  </si>
  <si>
    <t>Спиральная компьютерная томография гортани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</si>
  <si>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</si>
  <si>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</si>
  <si>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</si>
  <si>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</si>
  <si>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</si>
  <si>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</si>
  <si>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</si>
  <si>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</si>
  <si>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A06.10.006.001</t>
  </si>
  <si>
    <t>Компьютерно-томографическая коронарография с контрастированием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</si>
  <si>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</si>
  <si>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</si>
  <si>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</si>
  <si>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</si>
  <si>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A06.12.001.001</t>
  </si>
  <si>
    <t>A06.12.001.002</t>
  </si>
  <si>
    <t>А06.12.050</t>
  </si>
  <si>
    <t>Компьютерно-томографическая ангиография одной анатомической области</t>
  </si>
  <si>
    <t>A06.12.053</t>
  </si>
  <si>
    <t>A06.12.054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</si>
  <si>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</si>
  <si>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</si>
  <si>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</si>
  <si>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</si>
  <si>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</si>
  <si>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</si>
  <si>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</si>
  <si>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</si>
  <si>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A06.23.004</t>
  </si>
  <si>
    <t>Компьютерная томография головного мозга</t>
  </si>
  <si>
    <t>A06.23.004.006</t>
  </si>
  <si>
    <t>Компьютерная томография головного мозга с внутривенным контрастированием</t>
  </si>
  <si>
    <t>A06.28.009.002</t>
  </si>
  <si>
    <t>Спиральная компьютерная томография почек и надпочечников</t>
  </si>
  <si>
    <t>Спиральная компьютерная томография почек и надпочечников с контрастированием</t>
  </si>
  <si>
    <t>A06.30.005</t>
  </si>
  <si>
    <t>Компьютерная томография органов брюшной полости</t>
  </si>
  <si>
    <t>A06.30.005.003</t>
  </si>
  <si>
    <t>Компьютерная томография органов брюшной полости с внутривенным болюсным контрастированием</t>
  </si>
  <si>
    <t>B01.003.004</t>
  </si>
  <si>
    <t>Анестезиологическое пособие (включая раннее послеоперационное ведение)</t>
  </si>
  <si>
    <t>Патолого-анатомическое исследования биопсийного и операционного материала первой категории сложности без дополнительных методов исследования</t>
  </si>
  <si>
    <t>Патолого-анатомическое исследования биопсийного и операционного материала второй категории сложности без дополнительных методов исследования</t>
  </si>
  <si>
    <t>Патолого-анатомическое исследования биопсийного и операционного материала третьей категории сложности без дополнительных методов исследования</t>
  </si>
  <si>
    <t>Уровень  структурного подразделениямедицинской организации</t>
  </si>
  <si>
    <t>уровень 1 подуровень 1</t>
  </si>
  <si>
    <t>уровень 1 подуровень 2</t>
  </si>
  <si>
    <t>уровень 2 подуровень 1</t>
  </si>
  <si>
    <t>уровень 2 подуровень 2</t>
  </si>
  <si>
    <t>уровень 2 подуровень 3</t>
  </si>
  <si>
    <t>уровень 3 подуровень 1</t>
  </si>
  <si>
    <t>уровень 3 подуровень 2</t>
  </si>
  <si>
    <t>Наименование КСГ</t>
  </si>
  <si>
    <t>1.3 Коэффициенты сложности лечения пациента (КСЛП)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</si>
  <si>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</si>
  <si>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Проведение однотипных операций на парных органах в следующих случаях:</t>
  </si>
  <si>
    <t>Наименование хирургического вмешательства</t>
  </si>
  <si>
    <t>A16.26.086.001</t>
  </si>
  <si>
    <t>Интривитреальное введение лекарственных препаратов</t>
  </si>
  <si>
    <t>Поправочные коэффициенты для применения тарифов на основе КСГ 
в условиях стационара на 2021 год</t>
  </si>
  <si>
    <t>Тестирование на выявление новой коронавирусной инфекции (СОVID-19)</t>
  </si>
  <si>
    <t>Тариф, 
рублей</t>
  </si>
  <si>
    <t>КЗ ксг</t>
  </si>
  <si>
    <t xml:space="preserve">Коэффициенты относительной затратоемкости (КЗ ксг) и тарифы за законченный случай лечения в условиях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 с 01.01.2021 г. 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</si>
  <si>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</si>
  <si>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</si>
  <si>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</si>
  <si>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Коэффициент дифференциации (КД)</t>
  </si>
  <si>
    <t>Д зп</t>
  </si>
  <si>
    <t>1.1 Коэффициенты уровня (К ур)</t>
  </si>
  <si>
    <t>К ур</t>
  </si>
  <si>
    <t>1.2 Управленческие коэффициенты (К упр)</t>
  </si>
  <si>
    <t>Значение К ур</t>
  </si>
  <si>
    <t>Значение К упр</t>
  </si>
  <si>
    <t>* - тариф указан с применением управленческого коэффициента, предусмотренного приложением 3.3 к настоящему соглашению</t>
  </si>
  <si>
    <t xml:space="preserve">Коэффициенты относительной затратоемкости (КЗ ксг), доля заработной платы (Д зп) для применения 
коэффициента дифференциации (КД), коэффициентов уровня (К ур) и тарифы за законченный случай лечения 
в условиях стационара на основе клинико-статистических групп болезней для случаев
 проведения лекарственной терапии злокачественных новообразований у взрослых с 01.01.2021 г. </t>
  </si>
  <si>
    <t xml:space="preserve">Коэффициенты относительной затратоемкости (КЗ ксг), управленченские коэффициенты (К упр) и тарифы за законченный случай лечения в условиях дневного стационара на основе клинико-статистических групп болезней (за исключением проведения лекарственной терапии злокачественных новообразований у взрослых) с 01.01.2021 г. </t>
  </si>
  <si>
    <t>К упр</t>
  </si>
  <si>
    <t xml:space="preserve">Коэффициенты относительной затратоемкости (КЗ ксг), доля заработной платы (Д зп) для применения 
коэффициента дифференциации (КД), управленческих коэффициентов (К упр) и тарифы за законченный случай лечения 
в условиях дневного стационара на основе клинико-статистических групп болезней для случаев
 проведения лекарственной терапии злокачественных новообразований у взрослых с 01.01.2021 г. </t>
  </si>
  <si>
    <t>скрыть</t>
  </si>
  <si>
    <t>Эпифарингоскопия видеоэндоскопическая</t>
  </si>
  <si>
    <t>A03.08.002.002</t>
  </si>
  <si>
    <t>Эпифарингоскопия</t>
  </si>
  <si>
    <t>A03.08.002.001</t>
  </si>
  <si>
    <t>Фарингоскопия</t>
  </si>
  <si>
    <t>A03.08.002</t>
  </si>
  <si>
    <t>Микроларингоскопия</t>
  </si>
  <si>
    <t>A03.08.005.003</t>
  </si>
  <si>
    <t>Аутофлюоресцентная ларингоскопия</t>
  </si>
  <si>
    <t>A03.08.005.002</t>
  </si>
  <si>
    <t>Хромоларингоскопия</t>
  </si>
  <si>
    <t>A03.08.005.001</t>
  </si>
  <si>
    <t>Ларингоскопия с использованием стробоскопа</t>
  </si>
  <si>
    <t xml:space="preserve">A03.08.001.002 </t>
  </si>
  <si>
    <t>Видеоларингоскопия</t>
  </si>
  <si>
    <t>A03.08.001.001</t>
  </si>
  <si>
    <t>Эпифаринголарингоскопия</t>
  </si>
  <si>
    <t xml:space="preserve">A03.08.007 </t>
  </si>
  <si>
    <t>Фиброларингоскопия</t>
  </si>
  <si>
    <t>A03.08.005</t>
  </si>
  <si>
    <t>Ларингоскопия</t>
  </si>
  <si>
    <t>A03.08.001</t>
  </si>
  <si>
    <t>A03.19.002</t>
  </si>
  <si>
    <t>Видеотрахеобронхоскопия</t>
  </si>
  <si>
    <t>A03.09.003.001</t>
  </si>
  <si>
    <t>Трахеобронхоскопия</t>
  </si>
  <si>
    <t>A03.09.003</t>
  </si>
  <si>
    <t>Бронхоскопия с использованием ультраспектрального метода</t>
  </si>
  <si>
    <t>A03.09.001.003</t>
  </si>
  <si>
    <t>Бронхоскопия аутофлюоресцентная</t>
  </si>
  <si>
    <t>A03.09.001.002</t>
  </si>
  <si>
    <t>Бронхоскопия жестким бронхоскопом рентгенохирургическая</t>
  </si>
  <si>
    <t>A03.09.001.001</t>
  </si>
  <si>
    <t>A03.09.001</t>
  </si>
  <si>
    <t>Колоноскопия с введением лекарственных препаратов</t>
  </si>
  <si>
    <t>A03.18.001.007</t>
  </si>
  <si>
    <t>Видеоколоноскопия</t>
  </si>
  <si>
    <t>A03.18.001.001</t>
  </si>
  <si>
    <t>A03.18.001</t>
  </si>
  <si>
    <t>Эзофагогастродуоденоскопия трансназальная</t>
  </si>
  <si>
    <t>A03.16.001.005</t>
  </si>
  <si>
    <t>Эзофагогастродуоденоскопия с введением лекарственных препаратов</t>
  </si>
  <si>
    <t>A03.16.001.004</t>
  </si>
  <si>
    <t>Эзофагогастродуоденоскопия флюоресцентная</t>
  </si>
  <si>
    <t>A03.16.001.003</t>
  </si>
  <si>
    <t>Эзофагогастродуоденоскопия со стимуляцией желчеотделения</t>
  </si>
  <si>
    <t>A03.16.001.002</t>
  </si>
  <si>
    <t>Эзофагогастродуоденоскопия с электрокоагуляцией кровоточащего сосуда</t>
  </si>
  <si>
    <t>A03.16.001.001</t>
  </si>
  <si>
    <t>A03.16.001</t>
  </si>
  <si>
    <t>Дуплексное сканирование сердца и сосудов плода</t>
  </si>
  <si>
    <t>A04.30.002</t>
  </si>
  <si>
    <t>Дуплексное сканирование сосудов глаза и орбиты</t>
  </si>
  <si>
    <t>A04.26.006</t>
  </si>
  <si>
    <t>Дуплексное сканирование нижней полой вены и вен портальной системы</t>
  </si>
  <si>
    <t>A04.12.026</t>
  </si>
  <si>
    <t>Дуплексное сканирование нижней полой и почечных вен</t>
  </si>
  <si>
    <t>A04.12.023</t>
  </si>
  <si>
    <t>Дуплексное сканирование сосудов малого таза</t>
  </si>
  <si>
    <t>A04.12.022</t>
  </si>
  <si>
    <t>Дуплексное сканирование сосудов селезенки</t>
  </si>
  <si>
    <t>A04.12.021</t>
  </si>
  <si>
    <t>Дуплексное сканирование транскраниальное артерий и вен с нагрузочными пробами</t>
  </si>
  <si>
    <t>A04.12.019</t>
  </si>
  <si>
    <t>Дуплексное сканирование транскраниальное артерий и вен</t>
  </si>
  <si>
    <t>A04.12.018</t>
  </si>
  <si>
    <t>Дуплексное сканирование сосудов щитовидной железы</t>
  </si>
  <si>
    <t>A04.12.017</t>
  </si>
  <si>
    <t>Дуплексное сканирование сосудов гепатобиллиарной зоны</t>
  </si>
  <si>
    <t>A04.12.014</t>
  </si>
  <si>
    <t>Дуплексное сканирование коронарных сосудов</t>
  </si>
  <si>
    <t>A04.12.013</t>
  </si>
  <si>
    <t>Дуплексное сканирование сосудов печени</t>
  </si>
  <si>
    <t>A04.12.012</t>
  </si>
  <si>
    <t>Дуплексное сканирование сосудов поджелудочной железы</t>
  </si>
  <si>
    <t>A04.12.011</t>
  </si>
  <si>
    <t>Дуплексное сканирование сосудов челюстно-лицевой области</t>
  </si>
  <si>
    <t>A04.12.009</t>
  </si>
  <si>
    <t>Дуплексное сканирование сосудов мошонки и полового члена</t>
  </si>
  <si>
    <t>A04.12.008</t>
  </si>
  <si>
    <t>Дуплексное сканирование вен нижних конечностей</t>
  </si>
  <si>
    <t>A04.12.006.002</t>
  </si>
  <si>
    <t>Дуплексное сканирование артерий нижних конечностей</t>
  </si>
  <si>
    <t>A04.12.006.001</t>
  </si>
  <si>
    <t>Дуплексное сканирование сосудов (артерий и вен) нижних конечностей</t>
  </si>
  <si>
    <t>A04.12.006</t>
  </si>
  <si>
    <t>Дуплексное сканирование брахиоцефальных артерий, лучевых артерий с проведением ротационных проб</t>
  </si>
  <si>
    <t>A04.12.005.007</t>
  </si>
  <si>
    <t>Дуплексное интракраниальных отделов брахиоцефальных артерий</t>
  </si>
  <si>
    <t>A04.12.005.006</t>
  </si>
  <si>
    <t>Дуплексное сканирование экстракраниальных отделов брахиоцефальных артерий</t>
  </si>
  <si>
    <t>A04.12.005.005</t>
  </si>
  <si>
    <t>Дуплексное сканирование вен верхних конечностей</t>
  </si>
  <si>
    <t>A04.12.005.004</t>
  </si>
  <si>
    <t>Дуплексное сканирование брахиоцефальных артерий с цветным допплеровским картированием кровотока</t>
  </si>
  <si>
    <t>A04.12.005.003</t>
  </si>
  <si>
    <t>Дуплексное сканирование артерий верхних конечностей</t>
  </si>
  <si>
    <t>A04.12.005.002</t>
  </si>
  <si>
    <t>Дуплексное сканирование сосудов (артерий и вен) верхних конечностей</t>
  </si>
  <si>
    <t>A04.12.005</t>
  </si>
  <si>
    <t>Дуплексное сканирование брюшного отдела аорты, подвздошных и общих бедренных артерий</t>
  </si>
  <si>
    <t>A04.12.003.002</t>
  </si>
  <si>
    <t>Дуплексное сканирование брюшной аорты и ее висцеральных ветвей</t>
  </si>
  <si>
    <t xml:space="preserve"> A04.12.003.001</t>
  </si>
  <si>
    <t>Дуплексное сканирование аорты</t>
  </si>
  <si>
    <t>A04.12.003</t>
  </si>
  <si>
    <t>Дуплексное сканирование артерий почек</t>
  </si>
  <si>
    <t>A04.12.001.002</t>
  </si>
  <si>
    <t>Эхокардиография с физической нагрузкой</t>
  </si>
  <si>
    <t>A04.10.002.004</t>
  </si>
  <si>
    <t>Эхокардиография с фармакологической нагрузкой</t>
  </si>
  <si>
    <t>A04.10.002.003</t>
  </si>
  <si>
    <t>Эхокардиография трехмерная</t>
  </si>
  <si>
    <t>A04.10.002.002</t>
  </si>
  <si>
    <t>A04.10.002</t>
  </si>
  <si>
    <t>Эхокардиография чреспищеводная интраоперационная</t>
  </si>
  <si>
    <t>A04.10.002.005</t>
  </si>
  <si>
    <t>Эхокардиография чреспищеводная</t>
  </si>
  <si>
    <t>A04.10.002.001</t>
  </si>
  <si>
    <t>Диагностика острых лейкозов методом проточной цитометрии</t>
  </si>
  <si>
    <t>Определение амплификации гена MDM2 при саркоме</t>
  </si>
  <si>
    <t>Панель "Гиперэозинофильный синдром": Цитогенетический анализ клеток костного мозга + FISH анализ перестроек гена PDGFRα, PDGFRβ, FGFR1</t>
  </si>
  <si>
    <t>Панель "Миелодиспластический синдром": Цитогенетический анализ клеток костного мозга + ПЦР анализ мутаций FLT3 (ITD,TKD), ASXL1, EZH2, DNMT3A, SRSF2, SF3B1</t>
  </si>
  <si>
    <t>Панель "Множественная миелома": цитогенетический анализ клеток костного мозга + FISH анализ делеции ТР53 гена,  перестроек IGH гена,  делеции 13 хромосомы – (del(13), -13), перестроек 1 хромосомы</t>
  </si>
  <si>
    <t>Панель "Хронический лимфолейкоз": цитогенетический анализ митоген-стимулированных лимфоцитов  перифери-ческой крови + FISH анализ делеции ТР53 гена,  перестроек ATM гена,  трисомии 12 хромосомы (+12), делеции 13 хромосомы – (del(13), -13), ПЦР анализ мутационного статуса генов вариабельных участков иммуноглобулинов</t>
  </si>
  <si>
    <t>Панель "МАЛТ-лимфома": цитогенетическое исследование митоген-стимулированных лимфоцитов периферической крови + FISH анализ делеции ТР53 гена, t(11;14),  t(11;18)</t>
  </si>
  <si>
    <t>Обращение к среднему медперсоналу по поводу заболевания</t>
  </si>
  <si>
    <t>Детская онкология-гематология</t>
  </si>
  <si>
    <t>st12.019</t>
  </si>
  <si>
    <t>Коронавирусная инфекция COVID-19 (долечивание)</t>
  </si>
  <si>
    <t>st19.103</t>
  </si>
  <si>
    <t>st19.104</t>
  </si>
  <si>
    <t>Лучевые повреждения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</si>
  <si>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</si>
  <si>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</si>
  <si>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</si>
  <si>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Медицинская реабилитация после перенесенной коронавирусной инфекции COVID-19 (3 балла по ШРМ)</t>
  </si>
  <si>
    <t>Медицинская реабилитация после перенесенной коронавирусной инфекции COVID-19 (4 балла по ШРМ)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</si>
  <si>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</si>
  <si>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</si>
  <si>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</si>
  <si>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</si>
  <si>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</si>
  <si>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</si>
  <si>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</si>
  <si>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</si>
  <si>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</si>
  <si>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Медицинская реабилитация после перенесенной коронавирусной инфекции COVID-19 (2 балла по ШРМ)</t>
  </si>
  <si>
    <t>Медицинские организации</t>
  </si>
  <si>
    <t xml:space="preserve">уровень 1 
подуровень 1 </t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</si>
  <si>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</si>
  <si>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</si>
  <si>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</si>
  <si>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</si>
  <si>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</si>
  <si>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</si>
  <si>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</si>
  <si>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</si>
  <si>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</si>
  <si>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</si>
  <si>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</si>
  <si>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</si>
  <si>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</si>
  <si>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</si>
  <si>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</si>
  <si>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</si>
  <si>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</si>
  <si>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</si>
  <si>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</si>
  <si>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</si>
  <si>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</si>
  <si>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</si>
  <si>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</si>
  <si>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</si>
  <si>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</si>
  <si>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</si>
  <si>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</si>
  <si>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</si>
  <si>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</si>
  <si>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</si>
  <si>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</si>
  <si>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</si>
  <si>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</si>
  <si>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</si>
  <si>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</si>
  <si>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</si>
  <si>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</si>
  <si>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</si>
  <si>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Терапевтическое</t>
  </si>
  <si>
    <t>Акушерское дело</t>
  </si>
  <si>
    <t>ГБУЗ "Областная детская клиническая больница"</t>
  </si>
  <si>
    <t>Нефрологическое</t>
  </si>
  <si>
    <t>Кардиологическое</t>
  </si>
  <si>
    <t>Оториноларингологическое</t>
  </si>
  <si>
    <t>Офтальмологическое</t>
  </si>
  <si>
    <t>Педиатрическое</t>
  </si>
  <si>
    <t>Челюстно-лицевой хирургии</t>
  </si>
  <si>
    <t>Эндокринолагическое</t>
  </si>
  <si>
    <t>Хирургическое (гнойное)</t>
  </si>
  <si>
    <t>Пульмонологическое</t>
  </si>
  <si>
    <t>ГБУЗ "Областной Соль-Илецкий центр медицинской реабилитации "</t>
  </si>
  <si>
    <t>медицинская реабилитация</t>
  </si>
  <si>
    <t>Инфекционное (COVID-19)</t>
  </si>
  <si>
    <t>Оренбургский филиал ФГАУ "МНТК"Микрохирургия глаза" име-ни академика С.Н. Федорова МЗ РФ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</si>
  <si>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</si>
  <si>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</si>
  <si>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 (хирургия)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</si>
  <si>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</si>
  <si>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</si>
  <si>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</si>
  <si>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(детское отделение)</t>
  </si>
  <si>
    <t>Радиологические</t>
  </si>
  <si>
    <t>ГБУЗ "Орский онкологический диспансер"</t>
  </si>
  <si>
    <t>Онкологическое (химиотерапия)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</si>
  <si>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</si>
  <si>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</si>
  <si>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</si>
  <si>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Токсикологическое</t>
  </si>
  <si>
    <t>Хирургическое 3 уровень</t>
  </si>
  <si>
    <t xml:space="preserve">Гемодиализа </t>
  </si>
  <si>
    <t>Хирургическое 2 уровень</t>
  </si>
  <si>
    <t>ГАУЗ "Городская клиническая больница № 2" города Оренбурга</t>
  </si>
  <si>
    <t>Отделение патологии беременности</t>
  </si>
  <si>
    <t>Родовое (для беременных и рожениц, для новорожденных)</t>
  </si>
  <si>
    <t>Инфекционное (COVID-19);</t>
  </si>
  <si>
    <t>ГАУЗ "Городская клиническая больница № 3" города Оренбурга</t>
  </si>
  <si>
    <t>терапевтическое</t>
  </si>
  <si>
    <t>560020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</si>
  <si>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</si>
  <si>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</si>
  <si>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</si>
  <si>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</si>
  <si>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</si>
  <si>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ГАУЗ "Городская клиническая больница № 6" города Оренбурга</t>
  </si>
  <si>
    <t>Гастроэнтерологическое</t>
  </si>
  <si>
    <t>560023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</si>
  <si>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</si>
  <si>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</si>
  <si>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</si>
  <si>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</si>
  <si>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</si>
  <si>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</si>
  <si>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</si>
  <si>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</si>
  <si>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>560025</t>
  </si>
  <si>
    <t xml:space="preserve">ГБУЗ "Оренбургский клинический перинатальный центр" 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</si>
  <si>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</si>
  <si>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</si>
  <si>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Кардиологическое (ПСО)</t>
  </si>
  <si>
    <t>Неврологическое (ПСО)</t>
  </si>
  <si>
    <t>Сердечно-сосудистое</t>
  </si>
  <si>
    <t>Медицинской реабилитации</t>
  </si>
  <si>
    <t>Нейрохирургическое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</si>
  <si>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</si>
  <si>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</si>
  <si>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</si>
  <si>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</si>
  <si>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</si>
  <si>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</si>
  <si>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</si>
  <si>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</si>
  <si>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</si>
  <si>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</si>
  <si>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</si>
  <si>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</si>
  <si>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</si>
  <si>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</si>
  <si>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 xml:space="preserve">Инфекционное </t>
  </si>
  <si>
    <t>Неврологическое для больных с острыми нарушениями мозгового кровообращения (ПСО)</t>
  </si>
  <si>
    <t>кардиологические для больных с острым инфарктом миокарда (ПСО)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</si>
  <si>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</si>
  <si>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</si>
  <si>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</si>
  <si>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</si>
  <si>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</si>
  <si>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</si>
  <si>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</si>
  <si>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</si>
  <si>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</si>
  <si>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</si>
  <si>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</si>
  <si>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</si>
  <si>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</si>
  <si>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</si>
  <si>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с ОНМК (ПСО)</t>
  </si>
  <si>
    <t>Неонатологическое (патлогии новоржденных и недоношенных)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</si>
  <si>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</si>
  <si>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</si>
  <si>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</si>
  <si>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</si>
  <si>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Акушерское (патологии беременности, для беременных и рожениц)</t>
  </si>
  <si>
    <t>ГБУЗ "Адамовская районная больница"</t>
  </si>
  <si>
    <t>Хирургическое, в т.ч. акушерство и гинекология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</si>
  <si>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</si>
  <si>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</si>
  <si>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</si>
  <si>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</si>
  <si>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</si>
  <si>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</si>
  <si>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Акушерское ( патологии беременности, для беременных и рожениц, гинекологические)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</si>
  <si>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</si>
  <si>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</si>
  <si>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</si>
  <si>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Хирургическоt</t>
  </si>
  <si>
    <t>ГБУЗ "Илекская районная больница"</t>
  </si>
  <si>
    <t>ГАУЗ "Кваркенская районная больница"</t>
  </si>
  <si>
    <t>ГБУЗ "Красногвардейская районная больница"</t>
  </si>
  <si>
    <t>Сосудистое отделение</t>
  </si>
  <si>
    <t>неврологические для больных с острыми нарушениями мозгового кровообращения (ПСО)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</si>
  <si>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</si>
  <si>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</si>
  <si>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</si>
  <si>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</si>
  <si>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</si>
  <si>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</si>
  <si>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кардиологическое (ПСО)</t>
  </si>
  <si>
    <t>неврологическо (ПСО)</t>
  </si>
  <si>
    <t>ГБУЗ "Новосергиевская районная больница"</t>
  </si>
  <si>
    <t>ГБУЗ "Октябрьская районная больница"</t>
  </si>
  <si>
    <t xml:space="preserve">терапевтическое </t>
  </si>
  <si>
    <t>неврологические (ПСО)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</si>
  <si>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</si>
  <si>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</si>
  <si>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</si>
  <si>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</si>
  <si>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</si>
  <si>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</si>
  <si>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</si>
  <si>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</si>
  <si>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</si>
  <si>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</si>
  <si>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</si>
  <si>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Родильное (гинекология, для беременных и рожениц, патологии беременности)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</si>
  <si>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</si>
  <si>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</si>
  <si>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</si>
  <si>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Родильное (патологии беременности, для новорожденных)</t>
  </si>
  <si>
    <t>ГБУЗ "Сорочинская районная больница"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</si>
  <si>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</si>
  <si>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</si>
  <si>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</si>
  <si>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</si>
  <si>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</si>
  <si>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</si>
  <si>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</si>
  <si>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Родильное (патологии беременности)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</si>
  <si>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</si>
  <si>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Терапевтическое (эндокринология)</t>
  </si>
  <si>
    <t>Терапевтическое (пульмонология)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</si>
  <si>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</si>
  <si>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</si>
  <si>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</si>
  <si>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</si>
  <si>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</si>
  <si>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</si>
  <si>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</si>
  <si>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</si>
  <si>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</si>
  <si>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</si>
  <si>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</si>
  <si>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</si>
  <si>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</si>
  <si>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</si>
  <si>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ОАО "Санаторий "Дубовая роща"</t>
  </si>
  <si>
    <t xml:space="preserve">ГАУЗ "ООКНД" </t>
  </si>
  <si>
    <t>инфекционное</t>
  </si>
  <si>
    <t>Уровни медицинских организаций или их структурных подразделений,  применяемые при оплате стационарной медицинской помощи 
по тарифам на основе клинико-статистических групп болезней (КСГ)</t>
  </si>
  <si>
    <t>инфекционное (COVID-19)</t>
  </si>
  <si>
    <t>ds36.004.001</t>
  </si>
  <si>
    <t>ds36.004.002</t>
  </si>
  <si>
    <t>ds36.004.003</t>
  </si>
  <si>
    <t>ds36.004.004</t>
  </si>
  <si>
    <t>ds36.004.005</t>
  </si>
  <si>
    <t>ds36.004.006</t>
  </si>
  <si>
    <t>ds36.004.007</t>
  </si>
  <si>
    <t>ds36.004.008</t>
  </si>
  <si>
    <t>st12.015.001</t>
  </si>
  <si>
    <t>st12.015.002</t>
  </si>
  <si>
    <t>st12.015.003</t>
  </si>
  <si>
    <t>st12.015.004</t>
  </si>
  <si>
    <t>st12.015.005</t>
  </si>
  <si>
    <t>Коронавирусная инфекция COVID-19 (уровень 1 подуровень 1)</t>
  </si>
  <si>
    <t>Коронавирусная инфекция COVID-19 (уровень 1 подуровень 2)</t>
  </si>
  <si>
    <t>Коронавирусная инфекция COVID-19 (уровень 1 подуровень 3)</t>
  </si>
  <si>
    <t>Коронавирусная инфекция COVID-19 (уровень 1 подуровень 4)</t>
  </si>
  <si>
    <t>Коронавирусная инфекция COVID-19 (уровень 1 подуровень 5)</t>
  </si>
  <si>
    <t>st12.019.001</t>
  </si>
  <si>
    <t>st12.019.002</t>
  </si>
  <si>
    <t>st12.019.003</t>
  </si>
  <si>
    <t>st12.019.004</t>
  </si>
  <si>
    <t>st12.019.005</t>
  </si>
  <si>
    <t>Коронавирусная инфекция COVID-19 (долечивание уровень 1)</t>
  </si>
  <si>
    <t>Коронавирусная инфекция COVID-19 (долечивание уровень 2)</t>
  </si>
  <si>
    <t>Коронавирусная инфекция COVID-19 (долечивание уровень 3)</t>
  </si>
  <si>
    <t>Коронавирусная инфекция COVID-19 (долечивание уровень 4)</t>
  </si>
  <si>
    <t>Коронавирусная инфекция COVID-19 (долечивание уровень 5)</t>
  </si>
  <si>
    <t>st12.016.001</t>
  </si>
  <si>
    <t>st12.016.002</t>
  </si>
  <si>
    <t>st12.017.001</t>
  </si>
  <si>
    <t>st12.017.002</t>
  </si>
  <si>
    <t>st12.018.001</t>
  </si>
  <si>
    <t>st12.018.002</t>
  </si>
  <si>
    <t>Тариф, 
рублей *</t>
  </si>
  <si>
    <t xml:space="preserve">* - тариф указан с применением управленческого коэффициента, предусмотренного настоящим приложением </t>
  </si>
  <si>
    <t xml:space="preserve">Коэффициенты дифференциации подушевого норматива и подушевые  нормативы финансового обеспечения скорой медицинской помощи (ПНсмп i ) на 2021 год </t>
  </si>
  <si>
    <t xml:space="preserve">Тарифы на диагностические исследования, выполняемые в рамках проведения диспансеризации определенных групп населения не по месту проведения диспансеризации </t>
  </si>
  <si>
    <t>Метод</t>
  </si>
  <si>
    <t>Код исследования</t>
  </si>
  <si>
    <t>DA</t>
  </si>
  <si>
    <t>DA001</t>
  </si>
  <si>
    <t>DA002</t>
  </si>
  <si>
    <t>5.40.4</t>
  </si>
  <si>
    <t>Перечень клинико-статистическх групп болезней,  при оплате которых не применяются коэффициенты уровня, утвержденные приложением 3.3 к Тарифному соглашению.</t>
  </si>
  <si>
    <t>Показатели результативности деятельности медицинских организаций, оказывающих медицинскую помощь в амбулаторных условиях</t>
  </si>
  <si>
    <t>Наименование показателя</t>
  </si>
  <si>
    <t>Алгоритм расчета показателя</t>
  </si>
  <si>
    <t>Целевое значение показателя</t>
  </si>
  <si>
    <t>Балльная шкала оценок</t>
  </si>
  <si>
    <t>Особенности расчета показателя</t>
  </si>
  <si>
    <t>Доля разовых посещений по заболеванию и по другим обстоятельствам     в общем количестве случаев</t>
  </si>
  <si>
    <r>
      <t>Д</t>
    </r>
    <r>
      <rPr>
        <i/>
        <vertAlign val="subscript"/>
        <sz val="12"/>
        <color theme="1"/>
        <rFont val="Times New Roman"/>
        <family val="1"/>
        <charset val="204"/>
      </rPr>
      <t xml:space="preserve">о </t>
    </r>
    <r>
      <rPr>
        <sz val="12"/>
        <color theme="1"/>
        <rFont val="Times New Roman"/>
        <family val="1"/>
        <charset val="204"/>
      </rPr>
      <t>=</t>
    </r>
  </si>
  <si>
    <t>Не более 15% от общего количества случаев за период для взрослых и детей</t>
  </si>
  <si>
    <t>При расчете данного показателя участвуют объемы АП, оказанные МО-балансодержателем вне зависимости от МО прикрепления.</t>
  </si>
  <si>
    <t>(оказание медицинской помощи взрослому и детскому населению)</t>
  </si>
  <si>
    <t>, где</t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</si>
  <si>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Исключением являются случаи, дата окончания которых совпадает с датой смерти пациента, а также исключаются случаи: с методом оплаты «0» (посещение по другим обстоятельствам), «10.1» (посещение к среднему медперсоналу с профилактической целью) в течение трех дней после смерти при условии указания в поле «результат» значения «313» (констатация факта смерти)</t>
  </si>
  <si>
    <r>
      <t>Д</t>
    </r>
    <r>
      <rPr>
        <i/>
        <vertAlign val="subscript"/>
        <sz val="12"/>
        <color theme="1"/>
        <rFont val="Times New Roman"/>
        <family val="1"/>
        <charset val="204"/>
      </rPr>
      <t xml:space="preserve"> 0 </t>
    </r>
    <r>
      <rPr>
        <sz val="12"/>
        <color theme="1"/>
        <rFont val="Times New Roman"/>
        <family val="1"/>
        <charset val="204"/>
      </rPr>
      <t xml:space="preserve">– </t>
    </r>
    <r>
      <rPr>
        <sz val="10"/>
        <color theme="1"/>
        <rFont val="Times New Roman"/>
        <family val="1"/>
        <charset val="204"/>
      </rPr>
      <t>доля случаев с прочей целью, состоящих из 1 посещения к врачу в общем объеме АП</t>
    </r>
    <r>
      <rPr>
        <sz val="11"/>
        <color theme="1"/>
        <rFont val="Times New Roman"/>
        <family val="1"/>
        <charset val="204"/>
      </rPr>
      <t>;</t>
    </r>
  </si>
  <si>
    <r>
      <t xml:space="preserve"> – </t>
    </r>
    <r>
      <rPr>
        <sz val="10"/>
        <color theme="1"/>
        <rFont val="Times New Roman"/>
        <family val="1"/>
        <charset val="204"/>
      </rPr>
      <t>количество случаев, состоящих из 1 посещения к врачу, где метод оплаты «0», «1.1»;</t>
    </r>
  </si>
  <si>
    <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 xml:space="preserve"> </t>
    </r>
    <r>
      <rPr>
        <vertAlign val="subscript"/>
        <sz val="14"/>
        <color theme="1"/>
        <rFont val="Times New Roman"/>
        <family val="1"/>
        <charset val="204"/>
      </rPr>
      <t xml:space="preserve">– </t>
    </r>
    <r>
      <rPr>
        <sz val="10"/>
        <color theme="1"/>
        <rFont val="Times New Roman"/>
        <family val="1"/>
        <charset val="204"/>
      </rPr>
      <t>количество случаев АП за период</t>
    </r>
  </si>
  <si>
    <t>Охват диспансерным наблюдением больных     с заболеванием «Артериальная гипертония», состоящих на диспансерном учете</t>
  </si>
  <si>
    <r>
      <t xml:space="preserve">Для взрослых (из числа подлежащих) – </t>
    </r>
    <r>
      <rPr>
        <sz val="12"/>
        <color theme="1"/>
        <rFont val="Times New Roman"/>
        <family val="1"/>
        <charset val="204"/>
      </rPr>
      <t>100%</t>
    </r>
  </si>
  <si>
    <t xml:space="preserve">Расчет баллов производится по шкале от 0 до 5. </t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</si>
  <si>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 </t>
  </si>
  <si>
    <t>(оказание медицинской помощи взрослому населению)</t>
  </si>
  <si>
    <t xml:space="preserve">Лучший результат – </t>
  </si>
  <si>
    <r>
      <t xml:space="preserve">– </t>
    </r>
    <r>
      <rPr>
        <sz val="10"/>
        <color theme="1"/>
        <rFont val="Times New Roman"/>
        <family val="1"/>
        <charset val="204"/>
      </rPr>
      <t>доля посещений с целью диспансерного наблюдения;</t>
    </r>
  </si>
  <si>
    <t>5 баллов набирают медицинские организации, в которых охват диспансерным наблюдением больных с заболеванием «Артериальная гипертония», состоящих на диспансерном учете, составляет 100%. Оценка производится в диапазоне 50-100%. При показателе ниже 50% оценка 0 баллов.</t>
  </si>
  <si>
    <r>
      <t xml:space="preserve">– </t>
    </r>
    <r>
      <rPr>
        <sz val="10"/>
        <color theme="1"/>
        <rFont val="Times New Roman"/>
        <family val="1"/>
        <charset val="204"/>
      </rPr>
      <t>количество случаев диспансерного наблюдения;</t>
    </r>
  </si>
  <si>
    <r>
      <t xml:space="preserve"> – </t>
    </r>
    <r>
      <rPr>
        <sz val="10"/>
        <color theme="1"/>
        <rFont val="Times New Roman"/>
        <family val="1"/>
        <charset val="204"/>
      </rPr>
      <t>плановое количество случаев диспансерного наблюдения</t>
    </r>
  </si>
  <si>
    <t>Частота вызовов скорой медицинской помощи прикрепленному населению</t>
  </si>
  <si>
    <t>Для взрослых – 0,302 в год;</t>
  </si>
  <si>
    <t>При расчёте данного показателя не рассматриваются вызовы СМП, связанные с внешними причинами заболеваний.</t>
  </si>
  <si>
    <t xml:space="preserve">(оказание медицинской помощи взрослому </t>
  </si>
  <si>
    <t>для детей – 0,249 в год</t>
  </si>
  <si>
    <t>Лучший результат –</t>
  </si>
  <si>
    <t>и детскому населению)</t>
  </si>
  <si>
    <r>
      <t xml:space="preserve">            – </t>
    </r>
    <r>
      <rPr>
        <sz val="10"/>
        <color theme="1"/>
        <rFont val="Times New Roman"/>
        <family val="1"/>
        <charset val="204"/>
      </rPr>
      <t>доля вызовов скорой медицинской   помощи;</t>
    </r>
  </si>
  <si>
    <t xml:space="preserve">5 баллов набирают медицинские организации, в которых частота вызовов скорой медицинской помощи составляет –менее 0,302 для взрослых и менее 0,249, для детей в год. Худшим является показатель наибольшего кол-ва вызовов (0 баллов) 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</si>
  <si>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вызовов скорой медицинской помощи;</t>
    </r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</si>
  <si>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численность прикрепленного населения по состоянию на 1 число месяца, подлежащего оценке</t>
    </r>
  </si>
  <si>
    <t>Уровень госпитализации прикрепленного населения от общей численности прикрепленного населения</t>
  </si>
  <si>
    <t>Для взрослых – 0,149 в год;</t>
  </si>
  <si>
    <t>При расчёте данного показателя не рассматриваются случаи госпитализации, связанные с внешними причинами заболеваний, родовспоможением, медицинской реабилитацией, оказанием ВМП.</t>
  </si>
  <si>
    <t>для детей – 0,158 в год</t>
  </si>
  <si>
    <r>
      <t xml:space="preserve">               – </t>
    </r>
    <r>
      <rPr>
        <sz val="10"/>
        <color theme="1"/>
        <rFont val="Times New Roman"/>
        <family val="1"/>
        <charset val="204"/>
      </rPr>
      <t>уровень госпитализации;</t>
    </r>
  </si>
  <si>
    <t>5 баллов набирают медицинские организации, в которых уровень госпитализации взрослых составляет менее 0,149 и детей – менее 0,158 в год. Худшим показателем является наибольший уровень госп-ций (0 баллов)</t>
  </si>
  <si>
    <r>
      <t xml:space="preserve">                  – </t>
    </r>
    <r>
      <rPr>
        <sz val="10"/>
        <color theme="1"/>
        <rFont val="Times New Roman"/>
        <family val="1"/>
        <charset val="204"/>
      </rPr>
      <t>число случаев госпитализаций; прикрепленного населения;</t>
    </r>
  </si>
  <si>
    <t xml:space="preserve">Своевременное взятие </t>
  </si>
  <si>
    <r>
      <t xml:space="preserve">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</si>
  <si>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>Расчет баллов производится по шкале от 0 до 5.</t>
  </si>
  <si>
    <t xml:space="preserve">При расчете данного показателя к оценке принимаются случаи АП с признаком «Диспансерное наблюдение» в отношении каждого пациента однократно, где дата начала случая АП входит в период – 7 рабочих дней после выписки из стационара или позже, если это было обусловлено последующей госпитализацией в стационар с целью медицинской реабилитации или по причине возникновения другого заболевания. </t>
  </si>
  <si>
    <t xml:space="preserve">на диспансерный учет пациентов, ранее госпитализированных </t>
  </si>
  <si>
    <r>
      <t xml:space="preserve">          – </t>
    </r>
    <r>
      <rPr>
        <sz val="10"/>
        <color theme="1"/>
        <rFont val="Times New Roman"/>
        <family val="1"/>
        <charset val="204"/>
      </rPr>
      <t>доля пациентов (ранее госпитализированных с ОКС или ОНМК), с своевременной постановкой на ДН</t>
    </r>
    <r>
      <rPr>
        <sz val="11"/>
        <color theme="1"/>
        <rFont val="Times New Roman"/>
        <family val="1"/>
        <charset val="204"/>
      </rPr>
      <t>;</t>
    </r>
  </si>
  <si>
    <t>Случаи с летальным исходом при основной или последующей госпитализации в расчет не включаются.</t>
  </si>
  <si>
    <t>с ОКС или ОНМК</t>
  </si>
  <si>
    <r>
      <t xml:space="preserve">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пациентов (ранее госпитализированных с ОКС или ОНМК), которым была оказана амбулаторная помощь по месту прикрепления пациента</t>
    </r>
    <r>
      <rPr>
        <sz val="11"/>
        <color theme="1"/>
        <rFont val="Times New Roman"/>
        <family val="1"/>
        <charset val="204"/>
      </rPr>
      <t>;</t>
    </r>
  </si>
  <si>
    <t xml:space="preserve">5 баллов набирают медицинские организации, которые осуществили взятие </t>
  </si>
  <si>
    <t>Все случаи госпитализации, в т.ч. при оказании ВМП, аккумулируются к МО прикрепления пациента на 1 число оцениваемого периода вне зависимости от того, в какую МО пациент был госпитализирован</t>
  </si>
  <si>
    <r>
      <t xml:space="preserve"> – </t>
    </r>
    <r>
      <rPr>
        <sz val="10"/>
        <color theme="1"/>
        <rFont val="Times New Roman"/>
        <family val="1"/>
        <charset val="204"/>
      </rPr>
      <t>количество случаев госпитализации в МО области с ОКС или ОНМК</t>
    </r>
    <r>
      <rPr>
        <sz val="11"/>
        <color theme="1"/>
        <rFont val="Times New Roman"/>
        <family val="1"/>
        <charset val="204"/>
      </rPr>
      <t xml:space="preserve"> </t>
    </r>
  </si>
  <si>
    <t xml:space="preserve">100% пациентов, ранее госпитализированных </t>
  </si>
  <si>
    <t>с ОКС или ОНМК, на диспансерный учет в течение 7 рабочих дней в оцениваемом периоде. Худшим является наименьший из всех показателей (0 баллов).</t>
  </si>
  <si>
    <t>Доля впервые выявленных онкологических заболеваний при профилактических медицинских осмотрах,</t>
  </si>
  <si>
    <t>За целевой показатель принимается: 20% случаев впервые выявленного онкологического заболевания при профилактическом медицинском осмотре и диспансеризации</t>
  </si>
  <si>
    <t>Расчет баллов производится по шкале от 0 до 2,5.</t>
  </si>
  <si>
    <t>При расчете данного показателя к оценке принимаются случаи профилактического медицинского осмотра или диспансеризации, где установлен признак «Подозрение на ЗНО» (далее – подозрение), предшествующий случаю, где онкологическое заболевание установлено впервые.</t>
  </si>
  <si>
    <t xml:space="preserve">в том числе в рамках диспансеризации, 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</si>
  <si>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ОНКпр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при проведении проф. медосмотров и диспансеризации;</t>
    </r>
  </si>
  <si>
    <r>
      <t>Лучший результат – 2,5 балла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набирают медицинские организации, в которых уровень выявления онкозаболевания при проведении профилактической работы достигает 20 % от всех случаев впервые выявленного онкозаболевания. Худшим является наименьший показатель (0 баллов).</t>
    </r>
  </si>
  <si>
    <t xml:space="preserve">Все случаи аккумулируются к МО прикрепления пациента на 1 число оцениваемого периода вне зависимости от того, в какой МО впервые установлено онкологическое заболевание. </t>
  </si>
  <si>
    <t>от числа впервые выявленных онкологических заболеваний в текущем году</t>
  </si>
  <si>
    <r>
      <t xml:space="preserve">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 профилактического блока, где «подозрение» на онкозаболевание в последствии подтверждено</t>
    </r>
  </si>
  <si>
    <t>Достижением результата является сочетание случаев профилактических медицинских мероприятий с признаком «Подозрение» и случая, где онкологическое заболевание установлено впервые в отношении каждого пациента однократно.</t>
  </si>
  <si>
    <r>
      <t>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</si>
  <si>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</t>
  </si>
  <si>
    <t>Доля впервые выявленных случаев онкологических заболеваний на ранних стадиях (I-II стадии) от числа впервые выявленных случаев онкологических заболеваний в текущем году</t>
  </si>
  <si>
    <t>За целевой показатель принимается:</t>
  </si>
  <si>
    <t>При расчете данного показателя к оценке принимаются случаи, где онкологическое заболевание выявлено впервые.</t>
  </si>
  <si>
    <t>для «группы С1»– 63%;</t>
  </si>
  <si>
    <t>Все случаи аккумулируются к МО прикрепления пациента вне зависимости от того, в какой МО впервые выявлено онкологическое заболевание на ранних стадиях.</t>
  </si>
  <si>
    <r>
      <t>К</t>
    </r>
    <r>
      <rPr>
        <i/>
        <vertAlign val="subscript"/>
        <sz val="9"/>
        <color theme="1"/>
        <rFont val="Times New Roman"/>
        <family val="1"/>
        <charset val="204"/>
      </rPr>
      <t>Рст</t>
    </r>
    <r>
      <rPr>
        <i/>
        <sz val="11"/>
        <color theme="1"/>
        <rFont val="Times New Roman"/>
        <family val="1"/>
        <charset val="204"/>
      </rPr>
      <t xml:space="preserve"> – </t>
    </r>
    <r>
      <rPr>
        <sz val="10"/>
        <color theme="1"/>
        <rFont val="Times New Roman"/>
        <family val="1"/>
        <charset val="204"/>
      </rPr>
      <t>показатель выявления онкозаболевания на ранней стадии от общего кол-ва случаев АП, где онкозаболевание выявлено впервые;</t>
    </r>
  </si>
  <si>
    <t>для «группы С2» –53% онкологических заболеваний I-II стадий в общем количестве впервые выявленных онкологических заболеваний у прикрепленного к МО-балансодержателю населения по состоянию на 1 число оцениваемого периода</t>
  </si>
  <si>
    <t>В группу «С1» входят впервые выявленные случаи онкозаболевания, где диагноз по МКБ 10:</t>
  </si>
  <si>
    <r>
      <t xml:space="preserve">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I-II стадии онкозаболевания выявлены впервые;</t>
    </r>
  </si>
  <si>
    <t xml:space="preserve">C00-C14, C20, C43, C44, C50-C58. </t>
  </si>
  <si>
    <r>
      <t xml:space="preserve">               –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общее количество случаев, где онкозаболевание выявлено впервые</t>
    </r>
  </si>
  <si>
    <t>Все остальные онкологические заболевания относятся к группе «C2».</t>
  </si>
  <si>
    <t>Охват диспансеризацией и профилактическими медицинскими осмотрами взрослого населения</t>
  </si>
  <si>
    <t xml:space="preserve">, где  </t>
  </si>
  <si>
    <r>
      <t xml:space="preserve">В соответствии с графиком проведения диспансеризации и ПМО,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</si>
  <si>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диспансеризацией и профосмотрами взрослого населения;</t>
    </r>
  </si>
  <si>
    <t xml:space="preserve">            – число лиц, прошедших диспансеризацию или ПМО;</t>
  </si>
  <si>
    <t xml:space="preserve">100% осмотров </t>
  </si>
  <si>
    <t xml:space="preserve">             – число лиц, подлежащих диспансеризации или ПМО.</t>
  </si>
  <si>
    <t>в оцениваемом периоде. Худшим является наименьший из всех показателей (0 баллов).</t>
  </si>
  <si>
    <t>Темповый график МЗОО для детей:</t>
  </si>
  <si>
    <t>Декабрь – 100%</t>
  </si>
  <si>
    <t xml:space="preserve">Для расчета показателя учитываются объемы МП, оказанной по месту прикрепления на дату проведения диспансеризации.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</si>
  <si>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t>Охват диспансеризацией и профилактическими осмотрами несовершеннолетних</t>
  </si>
  <si>
    <t xml:space="preserve">                , где  </t>
  </si>
  <si>
    <r>
      <t xml:space="preserve">В соответствии с графиком проведения профилактических медицинских осмотров, утвержденным МЗОО, из числа подлежащих – </t>
    </r>
    <r>
      <rPr>
        <sz val="12"/>
        <color theme="1"/>
        <rFont val="Times New Roman"/>
        <family val="1"/>
        <charset val="204"/>
      </rPr>
      <t>100%</t>
    </r>
  </si>
  <si>
    <t xml:space="preserve">При выявлении одного или более случаев оказания амбулаторной помощи пациенту после зафиксированной даты смерти полученный результат по МО-балансодержателю принимает значение «0». При оценке показателя исключением являются случаи, дата окончания которых совпадает с датой смерти пациента.
Оценка по данному показателю не производится в случае приостановления проведения ПМО и диспансеризации по распоряжению Министерства здравоохранения области. </t>
  </si>
  <si>
    <r>
      <t xml:space="preserve">             – </t>
    </r>
    <r>
      <rPr>
        <sz val="11"/>
        <color theme="1"/>
        <rFont val="Times New Roman"/>
        <family val="1"/>
        <charset val="204"/>
      </rPr>
      <t>охват осмотрами несовершеннолетних;</t>
    </r>
  </si>
  <si>
    <t xml:space="preserve">            – количество условно-осмотренных детей;</t>
  </si>
  <si>
    <t xml:space="preserve">            – число лиц, подлежащих профилактическим и периодическим осмотрам.</t>
  </si>
  <si>
    <t>Максимально возможный балл по оценке семи показателей может колебаться в диапазоне от 15 до 32 (для различных МО), в зависимости от возрастной структуры прикреплённого к медицинской организации – балансодержателю населения.</t>
  </si>
  <si>
    <t>Медицинская реабилитация после перенесенной коронавирусной инфекции COVID-19 (5 балла по ШРМ)</t>
  </si>
  <si>
    <t>Коронавирусная инфекция COVID-19 (уровень 2 подуровень 1)</t>
  </si>
  <si>
    <t xml:space="preserve">Коронавирусная инфекция COVID-19 (уровень 2 подуровень 2) </t>
  </si>
  <si>
    <t xml:space="preserve">Коронавирусная инфекция COVID-19 (уровень 3 подуровень 1) </t>
  </si>
  <si>
    <t xml:space="preserve">Коронавирусная инфекция COVID-19 (уровень 3 подуровень 2) </t>
  </si>
  <si>
    <t xml:space="preserve">Коронавирусная инфекция COVID-19 (уровень 4 подуровень 1) </t>
  </si>
  <si>
    <t xml:space="preserve">Коронавирусная инфекция COVID-19 (уровень 4 подуровень 2) </t>
  </si>
  <si>
    <t>Темповый график МЗОО для взрослых:
Январь – 5,2%
Ферваль – 16%
Март – 26,5%
Апрель – 37,5%
Май – 45,9%
Июнь – 53,6%
Июль – 61,3%
Август – 69,1%
Сентябрь – 77,5%
Октябрь – 86%
Ноябрь – 94,4%
Декабрь – 100%</t>
  </si>
  <si>
    <t>Январь – 6,9%</t>
  </si>
  <si>
    <t>Февраль – 14,7%</t>
  </si>
  <si>
    <t>Март – 23,1%</t>
  </si>
  <si>
    <t>Апрель – 31,6%</t>
  </si>
  <si>
    <t>Май – 40,3%</t>
  </si>
  <si>
    <t>Июнь – 49,4%</t>
  </si>
  <si>
    <t>Июль – 58,8%</t>
  </si>
  <si>
    <t>Август – 67,4%</t>
  </si>
  <si>
    <t>Сентябрь – 76,3%</t>
  </si>
  <si>
    <t>Октябрь – 84,9%</t>
  </si>
  <si>
    <t>Ноябрь – 92,8%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</si>
  <si>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</si>
  <si>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</si>
  <si>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</si>
  <si>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</si>
  <si>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</si>
  <si>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</si>
  <si>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</si>
  <si>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</si>
  <si>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</si>
  <si>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</si>
  <si>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</si>
  <si>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</si>
  <si>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</si>
  <si>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</si>
  <si>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</si>
  <si>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</si>
  <si>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</si>
  <si>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</si>
  <si>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</si>
  <si>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</si>
  <si>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</si>
  <si>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</si>
  <si>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</si>
  <si>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</si>
  <si>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</si>
  <si>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</si>
  <si>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</si>
  <si>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</si>
  <si>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</si>
  <si>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</si>
  <si>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</si>
  <si>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</si>
  <si>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Компьютерная томография верхней конечности (взрослые/дети)</t>
  </si>
  <si>
    <t>1 037,32  / 1 037,32</t>
  </si>
  <si>
    <t>Компьютерная томография верхней конечности с внутривенным болюсным контрастированием (взрослые/дети)</t>
  </si>
  <si>
    <t>3 865,31 / 3 339,72</t>
  </si>
  <si>
    <t>Компьютерная томография нижней конечности (взрослые/дети)</t>
  </si>
  <si>
    <t>Компьютерная томография нижней конечности с внутривенным болюсным контрастированием (взрослые/дети)</t>
  </si>
  <si>
    <t>16.5</t>
  </si>
  <si>
    <t>Компьютерная томография позвоночника (один отдел) (взрослые/дети)</t>
  </si>
  <si>
    <t>2 184,02 / 2 184,02</t>
  </si>
  <si>
    <t>16.6</t>
  </si>
  <si>
    <t>Компьютерная томография позвоночника с внутривенным контрастированием (один отдел) (взрослые/дети)</t>
  </si>
  <si>
    <t>3 533,02 / 3 007,06</t>
  </si>
  <si>
    <t>16.7</t>
  </si>
  <si>
    <t>Компьютерная томография сустава (взрослые/дети)</t>
  </si>
  <si>
    <t>2 184,02 / 2184,02</t>
  </si>
  <si>
    <t>16.8</t>
  </si>
  <si>
    <t>Компьютерная томография сустава с контрастированием (взрослые/дети)</t>
  </si>
  <si>
    <t>16.9</t>
  </si>
  <si>
    <t>Спиральная компьютерная томография гортани (взрослые/дети)</t>
  </si>
  <si>
    <t>867,62 / 867,62</t>
  </si>
  <si>
    <t>16.10</t>
  </si>
  <si>
    <t>Спиральная компьютерная томография шеи (взрослые/дети)</t>
  </si>
  <si>
    <t>16.11</t>
  </si>
  <si>
    <t>Компьютерная томография шеи с внутривенным болюсным контрастированием (взрослые/дети)</t>
  </si>
  <si>
    <t>16.12</t>
  </si>
  <si>
    <t>Компьютерная томография органов грудной полости (взрослые/дети)</t>
  </si>
  <si>
    <t>1 037,32 / 1 037,32</t>
  </si>
  <si>
    <t>16.13</t>
  </si>
  <si>
    <t>Компьютерная томография органов грудной полости с внутривенным болюсным контрастированием (взрослые/дети)</t>
  </si>
  <si>
    <t>16.14</t>
  </si>
  <si>
    <t>Компьютерно-томографическая коронарография с контрастированием (взрослые/дети)</t>
  </si>
  <si>
    <t>2 892,05 / 2 855,71</t>
  </si>
  <si>
    <t>16.15</t>
  </si>
  <si>
    <t>Компьютерная томография сердца (взрослые/дети)</t>
  </si>
  <si>
    <t>16.16</t>
  </si>
  <si>
    <t>Компьютерная томография сердца с контрастированием (взрослые/дети)</t>
  </si>
  <si>
    <t>3 417,64 / 3 115,70</t>
  </si>
  <si>
    <t>16.17</t>
  </si>
  <si>
    <t>Компьютерно-томографическая ангиография грудной аорты с контрастированием (взрослые/дети)</t>
  </si>
  <si>
    <t>3 598,58 / 3 236,70</t>
  </si>
  <si>
    <t>16.18</t>
  </si>
  <si>
    <t>Компьютерно-томографическая ангиография брюшной аорты с контрастированием (взрослые/дети)</t>
  </si>
  <si>
    <t>3 339,72  /  3 076,74</t>
  </si>
  <si>
    <t>16.19</t>
  </si>
  <si>
    <t>Компьютерно-томографическая ангиография одной анатомической области (взрослые/дети)</t>
  </si>
  <si>
    <t>2 923,52 / 2 871,07</t>
  </si>
  <si>
    <t>16.20</t>
  </si>
  <si>
    <t>Компьютерно-томографическая ангиография дуги аорты с контрастированием (взрослые/дети)</t>
  </si>
  <si>
    <t>3 496,68 / 3 129,18</t>
  </si>
  <si>
    <t>16.21</t>
  </si>
  <si>
    <t>Компьютерно-томографическая ангиография сосудов нижних конечностей с контрастированием (взрослые/дети)</t>
  </si>
  <si>
    <t>3 076,74 / 2 950,12</t>
  </si>
  <si>
    <t>16.22</t>
  </si>
  <si>
    <t>Компьютерно-томографическая ангиография сосудов верхних конечностей с контрастированием (взрослые/дети)</t>
  </si>
  <si>
    <t>2 918,65 / 2 866,20</t>
  </si>
  <si>
    <t>16.23</t>
  </si>
  <si>
    <t>Компьютерно-томографическая ангиография сосудов головного мозга с контрастированием (взрослые/дети)</t>
  </si>
  <si>
    <t>16.24</t>
  </si>
  <si>
    <t>Компьютерно-томографическая ангиография брахиоцефальных артерий с контрастированием (взрослые/дети)</t>
  </si>
  <si>
    <t>16.25</t>
  </si>
  <si>
    <t>Спиральная компьютерная томография органов малого таза у женщин (взрослые/дети)</t>
  </si>
  <si>
    <t>16.26</t>
  </si>
  <si>
    <t>Спиральная компьютерная томография органов малого таза у женщин с внутривенным болюсным контрастированием (взрослые/дети)</t>
  </si>
  <si>
    <t>16.27</t>
  </si>
  <si>
    <t>Спиральная компьютерная томография органов таза у мужчин (взрослые/дети)</t>
  </si>
  <si>
    <t>1 291,68 / 1 291,68</t>
  </si>
  <si>
    <t>16.28</t>
  </si>
  <si>
    <t>Спиральная компьютерная томография органов таза у мужчин с внутривенным болюсным контрастированием (взрослые/дети)</t>
  </si>
  <si>
    <t>3 822,60 / 3 296,64</t>
  </si>
  <si>
    <t>16.29</t>
  </si>
  <si>
    <t>Компьютерная томография головного мозга (взрослые/дети)</t>
  </si>
  <si>
    <t>16.30</t>
  </si>
  <si>
    <t>Компьютерная томография головного мозга с внутривенным контрастированием (взрослые/дети)</t>
  </si>
  <si>
    <t>2 640,31 / 2 114,72</t>
  </si>
  <si>
    <t>16.31</t>
  </si>
  <si>
    <t>Спиральная компьютерная томография почек и надпочечников (взрослые/дети)</t>
  </si>
  <si>
    <t>16.32</t>
  </si>
  <si>
    <t>Спиральная компьютерная томография почек и надпочечников с контрастированием (взрослые/дети)</t>
  </si>
  <si>
    <t>16.33</t>
  </si>
  <si>
    <t>Компьютерная томография органов брюшной полости (взрослые/дети)</t>
  </si>
  <si>
    <t>16.34</t>
  </si>
  <si>
    <t>Компьютерная томография органов брюшной полости с внутривенным болюсным контрастированием (взрослые/дети)</t>
  </si>
  <si>
    <t>16.35</t>
  </si>
  <si>
    <t>Анестезиологическое пособие (включая раннее послеоперационное ведение) (взрослые/дети)</t>
  </si>
  <si>
    <t>0 / 3 466,00</t>
  </si>
  <si>
    <t>Магнитно-резонансная томография мягких тканей (взрослые/дети)</t>
  </si>
  <si>
    <t>1 164,74 / 1 164,74</t>
  </si>
  <si>
    <t>Магнитно-резонансная томография мягких тканей с контрастированием (взрослые/дети)</t>
  </si>
  <si>
    <t>4 426,26 / 2 622,25</t>
  </si>
  <si>
    <t>Магнитно-резонансная томография мышечной системы (взрослые/дети)</t>
  </si>
  <si>
    <t>2 183,94 / 2 183,94</t>
  </si>
  <si>
    <t>Магнитно-резонансная томография мышечной системы с контрастированием (взрослые/дети)</t>
  </si>
  <si>
    <t>5 444,62 / 3 641,45</t>
  </si>
  <si>
    <t>17.5</t>
  </si>
  <si>
    <t>Магнитно-резонансная томография костной ткани (одна область) (взрослые/дети)</t>
  </si>
  <si>
    <t>909,62 / 909,62</t>
  </si>
  <si>
    <t>17.6</t>
  </si>
  <si>
    <t>Магнитно-резонансная томография позвоночника (один отдел) (взрослые/дети)</t>
  </si>
  <si>
    <t>17.7</t>
  </si>
  <si>
    <t>Магнитно-резонансная томография позвоночника с контрастированием (один отдел) (взрослые/дети)</t>
  </si>
  <si>
    <t>17.8</t>
  </si>
  <si>
    <t>Магнитно-резонансная томография суставов (один сустав) (взрослые/дети)</t>
  </si>
  <si>
    <t>17.9</t>
  </si>
  <si>
    <t>Магнитно-резонансная томография суставов (один сустав) с контрастированием (взрослые/дети)</t>
  </si>
  <si>
    <t>17.10</t>
  </si>
  <si>
    <t>Магнитно-резонансная томография околоносовых пазух (взрослые/дети)</t>
  </si>
  <si>
    <t>17.11</t>
  </si>
  <si>
    <t>Магнитно-резонансная томография околоносовых пазух с контрастированием (взрослые/дети)</t>
  </si>
  <si>
    <t>17.12</t>
  </si>
  <si>
    <t>Магнитно-резонансная томография гортаноглотки (взрослые/дети)</t>
  </si>
  <si>
    <t>17.13</t>
  </si>
  <si>
    <t>Магнитно-резонансная томография гортаноглотки с контрастированием (взрослые/дети)</t>
  </si>
  <si>
    <t>17.14</t>
  </si>
  <si>
    <t>Магнитно-резонансная томография легких (взрослые/дети)</t>
  </si>
  <si>
    <t>17.15</t>
  </si>
  <si>
    <t>Магнитно-резонансная томография легких с контрастированием (взрослые/дети)</t>
  </si>
  <si>
    <t>17.16</t>
  </si>
  <si>
    <t>Магнитно-резонансная томография сердца и магистральных сосудов (взрослые/дети)</t>
  </si>
  <si>
    <t>2 438,63 / 2 438,63</t>
  </si>
  <si>
    <t>17.17</t>
  </si>
  <si>
    <t>Магнитно-резонансная томография сердца с контрастированием (взрослые/дети)</t>
  </si>
  <si>
    <t>5 699,73 / 3 895,72</t>
  </si>
  <si>
    <t>17.18</t>
  </si>
  <si>
    <t>Магнитно-резонансная томография средостения (взрослые/дети)</t>
  </si>
  <si>
    <t>17.19</t>
  </si>
  <si>
    <t>Магнитно-резонансная томография средостения с контрастированием (взрослые/дети)</t>
  </si>
  <si>
    <t>17.20</t>
  </si>
  <si>
    <t>Магнитно-резонансная томография печени (взрослые/дети)</t>
  </si>
  <si>
    <t>17.21</t>
  </si>
  <si>
    <t>Магнитно-резонансная томография печени с контрастированием (взрослые/дети)</t>
  </si>
  <si>
    <t>17.22</t>
  </si>
  <si>
    <t>Магнитно-резонансная томография поджелудочной железы (взрослые/дети)</t>
  </si>
  <si>
    <t>17.23</t>
  </si>
  <si>
    <t>Магнитно-резонансная томография поджелудочной железы с контрастированием (взрослые/дети)</t>
  </si>
  <si>
    <t>17.24</t>
  </si>
  <si>
    <t>Магнитно-резонансная томография головного мозга (взрослые/дети)</t>
  </si>
  <si>
    <t>17.25</t>
  </si>
  <si>
    <t>Магнитно-резонансная томография головного мозга с контрастированием (взрослые/дети)</t>
  </si>
  <si>
    <t>17.26</t>
  </si>
  <si>
    <t>Магнитно-резонансная томография глазницы (взрослые/дети)</t>
  </si>
  <si>
    <t>17.27</t>
  </si>
  <si>
    <t>Магнитно-резонансная томография глазниц с контрастированием (взрослые/дети)</t>
  </si>
  <si>
    <t>17.28</t>
  </si>
  <si>
    <t>Магнитно-резонансная томография почек (взрослые/дети)</t>
  </si>
  <si>
    <t>17.29</t>
  </si>
  <si>
    <t>Магнитно-резонансная томография почек с контрастированием (взрослые/дети)</t>
  </si>
  <si>
    <t>17.30</t>
  </si>
  <si>
    <t>Магнитно-резонансная томография органов малого таза (взрослые/дети)</t>
  </si>
  <si>
    <t>17.31</t>
  </si>
  <si>
    <t>Магнитно-резонансная томография органов малого таза с внутривенным контрастированием (взрослые/дети)</t>
  </si>
  <si>
    <t>17.32</t>
  </si>
  <si>
    <t>Магнитно-резонансная томография органов брюшной полости (взрослые/дети)</t>
  </si>
  <si>
    <t>17.33</t>
  </si>
  <si>
    <t>Магнитно-резонансная томография органов брюшной полости с внутривенным контрастированием (взрослые/дети)</t>
  </si>
  <si>
    <t>17.34</t>
  </si>
  <si>
    <t>Магнитно-резонансная томография органов грудной клетки (взрослые/дети)</t>
  </si>
  <si>
    <t>17.35</t>
  </si>
  <si>
    <t>Магнитно-резонансная томография органов грудной клетки с внутривенным контрастированием (взрослые/дети)</t>
  </si>
  <si>
    <t>17.36</t>
  </si>
  <si>
    <t>Магнитно-резонансная томография забрюшинного пространства (взрослые/дети)</t>
  </si>
  <si>
    <t>17.37</t>
  </si>
  <si>
    <t>Магнитно-резонансная томография забрюшинного пространства с внутривенным контрастированием (взрослые/дети)</t>
  </si>
  <si>
    <t>17.38</t>
  </si>
  <si>
    <t>Магнитно-резонансная томография шеи (взрослые/дети)</t>
  </si>
  <si>
    <t>17.39</t>
  </si>
  <si>
    <t>Магнитно-резонансная томография шеи с внутривенным контрастированием (взрослые/дети)</t>
  </si>
  <si>
    <t>17.40</t>
  </si>
  <si>
    <t>Магнитно-резонансная томография верхней конечности (взрослые/дети)</t>
  </si>
  <si>
    <t>17.41</t>
  </si>
  <si>
    <t>Магнитно-резонансная томография верхней конечности с внутривенным контрастированием (взрослые/дети)</t>
  </si>
  <si>
    <t>17.42</t>
  </si>
  <si>
    <t>Магнитно-резонансная томография нижней конечности (взрослые/дети)</t>
  </si>
  <si>
    <t>17.43</t>
  </si>
  <si>
    <t>Магнитно-резонансная томография нижней конечности с внутривенным контрастированием (взрослые/дети)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</si>
  <si>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</si>
  <si>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</si>
  <si>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</si>
  <si>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</si>
  <si>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</si>
  <si>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</si>
  <si>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</si>
  <si>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</si>
  <si>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</si>
  <si>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</si>
  <si>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</si>
  <si>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</si>
  <si>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</si>
  <si>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</si>
  <si>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</si>
  <si>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</si>
  <si>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</si>
  <si>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</si>
  <si>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</si>
  <si>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</si>
  <si>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</si>
  <si>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</si>
  <si>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Микроскопическое исследование влагалищных мазков     Микроскопическое исследование отделяемого из уретры</t>
  </si>
  <si>
    <r>
      <t>Приложение 1 
к Тарифному соглашению в системе ОМС Оренбургской области на 2021 год 
от "30" декабря 20</t>
    </r>
    <r>
      <rPr>
        <sz val="10"/>
        <color theme="1"/>
        <rFont val="Arial"/>
        <family val="2"/>
        <charset val="204"/>
      </rPr>
      <t>20</t>
    </r>
    <r>
      <rPr>
        <sz val="10"/>
        <rFont val="Arial"/>
        <family val="2"/>
        <charset val="204"/>
      </rPr>
      <t xml:space="preserve"> г.</t>
    </r>
  </si>
  <si>
    <t>Приложение 2.1 к Тарифному соглашению 
в системе ОМС Оренбургской области 
на 2021 год от "30" декабря  2020г.</t>
  </si>
  <si>
    <t>Приложение 2.2 
к Тарифному соглашению 
в системе ОМС Оренбургской области 
на 2021 год от "30" декабря  2020г.</t>
  </si>
  <si>
    <t>Приложение 2.3 к Тарифному соглашению в системе ОМС Оренбургской области на 2021 год от "30" декабря  2020г.</t>
  </si>
  <si>
    <t>Приложение 2.4 к Тарифному соглашению в системе ОМС Оренбургской области на 2021 год от "30," декабря  2020 г.</t>
  </si>
  <si>
    <t>Приложение 2.5 к Тарифному соглашению в системе ОМС Оренбургской области на 2021 год от "30" декабря  2020г.</t>
  </si>
  <si>
    <t>Приложение 2.6 
к Тарифному соглашению 
в системе ОМС Оренбургской области на 2021 год 
от " 30 " декабря  2020г.</t>
  </si>
  <si>
    <t>Приложение 2.7
к Тарифному соглашению 
в системе ОМС Оренбургской области 
на 2021 год от "30" декабря  2020г.</t>
  </si>
  <si>
    <t>Приложение 2.8 к Тарифному соглашению 
в системе ОМС Оренбургской области 
на 2021 год от " 30 " декабря  2020г.</t>
  </si>
  <si>
    <t>Приложение 2.9 к Тарифному соглашению 
в системе ОМС Оренбургской области 
на 2021 год от "30" декабря  2020г.</t>
  </si>
  <si>
    <t>2,0 -2,49</t>
  </si>
  <si>
    <t>1,5-1,99</t>
  </si>
  <si>
    <t>1,0-1,49</t>
  </si>
  <si>
    <t>Приложение 2.10 к Тарифному соглашению в системе ОМС Оренбургской области на 2021 год 
от " 30 " декабря  2020г.</t>
  </si>
  <si>
    <t>Приложение 2.11 к Тарифному соглашению 
в системе ОМС Оренбургской области 
на 2021 год от " 30 " декабря  2020 г.</t>
  </si>
  <si>
    <t>Приложение 2.12 к Тарифному соглашению 
в системе ОМС Оренбургской области 
на 2021 год от " 30 " декабря  2020г.</t>
  </si>
  <si>
    <t>Приложение 3.1 
к Тарифному соглашению  в системе 
ОМС Оренбургской области на 2021 г. 
от "30" декабря  2020г.</t>
  </si>
  <si>
    <t>Приложение 3.2 
к Тарифному соглашению  в системе 
ОМС Оренбургской области на 2021 г. 
от "30" декабря  2020г.</t>
  </si>
  <si>
    <t>Приложение 3.3 
к Тарифному соглашению в системе ОМС 
Оренбургской области на 2021 год 
от "30" декабря 2020 г.</t>
  </si>
  <si>
    <t>Приложение 3.4 к Тарифному соглашению в системе ОМС Оренбургской области на 2021 год 
от "30" декабря  2020г.</t>
  </si>
  <si>
    <t>Приложение 3.5 к Тарифному соглашению 
в системе ОМС Оренбургской области на 2021 год 
от "30" декабря  2020г.</t>
  </si>
  <si>
    <t>Приложение 4 к Тарифному соглашению в системе ОМС Оренбургской области на 2021 год  
от " 30 " декабря  2020 г.</t>
  </si>
  <si>
    <t>Приложение 5.1 к Тарифному соглашению 
 в системе ОМС Оренбургской области на 2021 г. 
от "30" декабря  2020г.</t>
  </si>
  <si>
    <t>Приложение 5.2 
к Тарифному соглашению  в системе 
ОМС Оренбургской области на 2021 г. 
от "30" декабря  2020г.</t>
  </si>
  <si>
    <t>Приложение 5.3 к Тарифному соглашению в системе ОМС Оренбургской области на 2021 год от "30" декабря  2020г.</t>
  </si>
  <si>
    <t>Приложение 6.1 
к Тарифному соглашению в системе ОМС Оренбургской области на 2021 г.
от "30" декабря  2020 г.</t>
  </si>
  <si>
    <t>Приложение 6.3 к Тарифному соглашению в системе ОМС Оренбургской области на 2021 год  от  " 30 " декабря  2020 г.</t>
  </si>
  <si>
    <t>Приложение 6.4 к Тарифному соглашению в системе ОМС Оренбургской области на 2021 год
от "30" декабря 2020 г.</t>
  </si>
  <si>
    <t>Приложение 7 к Тарифному соглашению в системе ОМС Оренбургской области на 2021 год от "30" декабря 2020 г.</t>
  </si>
  <si>
    <t>Приложение 8 
к Тарифному соглашению в системе ОМС 
Оренбургской области на 2021 год 
от " 30" декабря 2020 г.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</si>
  <si>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к Тарифному соглашению                                                                                                                                                                           в системе ОМС Оренбургской области                                                                                                                                                                на 2021 год от " 30 " декабря  2020 г.</t>
  </si>
  <si>
    <t>Лучший результат – 5 баллов набирают медицинские организации, в которых доля разовых посещений по заболеванию и по другим обстоятельствам составляет менее 15% от общего количества случаев за период для взрослых и детей. Оценка производится в диапазоне 15-50%. При показателе выше 50% оценка 0 баллов.</t>
  </si>
  <si>
    <t>Расчет баллов производится по шкале от 0 до 5</t>
  </si>
  <si>
    <t xml:space="preserve">5 баллов набирают медицинские организации, которые провели  </t>
  </si>
  <si>
    <r>
      <t xml:space="preserve">Расчет баллов производится по шкале от 0 до 2,5 </t>
    </r>
    <r>
      <rPr>
        <sz val="11"/>
        <color theme="1"/>
        <rFont val="Times New Roman"/>
        <family val="1"/>
        <charset val="204"/>
      </rPr>
      <t>раздельно для групп «С1» и «С2».</t>
    </r>
  </si>
  <si>
    <t>Лучший результат –  5 баллов набирают медицинские организации, в которых уровень выявления онкозаболевания на ранних стадиях составляют 63% (для группы «С1») и 53% (для группы «С2») от всех случаев впервые выявленного онкозаболевания. Худшим является наименьший показатель (0 баллов).</t>
  </si>
  <si>
    <t>Приложение 2.13
к Тарифному соглашение в системе ОМС 
Оренбургской области на 2020 год от " 30 " декабря  2019 г.</t>
  </si>
  <si>
    <t>A06.04.017.901</t>
  </si>
  <si>
    <t>A06.12.052</t>
  </si>
  <si>
    <t>Компьютерно-томографическая ангиография аорты</t>
  </si>
  <si>
    <t>Компьютерно-томографическая ангиография сосудов головного мозга</t>
  </si>
  <si>
    <t>A06.12.056</t>
  </si>
  <si>
    <t>Компьютерно-томографическая ангиография брахиоцефальных артерий</t>
  </si>
  <si>
    <t>A06.12.058</t>
  </si>
  <si>
    <t>A06.28.009.902</t>
  </si>
  <si>
    <t>A05.02.002.901</t>
  </si>
  <si>
    <t>A05.08.001.901</t>
  </si>
  <si>
    <t>A05.08.002.901</t>
  </si>
  <si>
    <t>A05.09.001.901</t>
  </si>
  <si>
    <t>A05.11.001.901</t>
  </si>
  <si>
    <t>A05.14.002.901</t>
  </si>
  <si>
    <t>A05.14.002.902</t>
  </si>
  <si>
    <t>A05.15.001.901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</si>
  <si>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</si>
  <si>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</si>
  <si>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</si>
  <si>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</si>
  <si>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A08.30.046.004</t>
  </si>
  <si>
    <t>A08.30.046.005</t>
  </si>
  <si>
    <t>A08.30.046.001</t>
  </si>
  <si>
    <t>A08.30.046.002</t>
  </si>
  <si>
    <t>A08.30.046.003</t>
  </si>
  <si>
    <t>A27.30.920</t>
  </si>
  <si>
    <t>A27.30.921</t>
  </si>
  <si>
    <t>A27.30.922</t>
  </si>
  <si>
    <t>A27.30.016</t>
  </si>
  <si>
    <t>A27.30.008</t>
  </si>
  <si>
    <t>A27.30.006</t>
  </si>
  <si>
    <t>A27.30.007</t>
  </si>
  <si>
    <t>A27.05.040</t>
  </si>
  <si>
    <t>A27.30.010</t>
  </si>
  <si>
    <t>A27.30.011</t>
  </si>
  <si>
    <t>A08.30.036</t>
  </si>
  <si>
    <t>A27.30.012</t>
  </si>
  <si>
    <t>A27.30.017</t>
  </si>
  <si>
    <t>A12.30.901</t>
  </si>
  <si>
    <t>A08.30.923</t>
  </si>
  <si>
    <t>A08.30.924</t>
  </si>
  <si>
    <t>A08.30.925</t>
  </si>
  <si>
    <t>A08.30.926</t>
  </si>
  <si>
    <t>A08.30.927</t>
  </si>
  <si>
    <t>A08.30.928</t>
  </si>
  <si>
    <t>A08.30.929</t>
  </si>
  <si>
    <t>A08.30.930</t>
  </si>
  <si>
    <t>A08.30.931</t>
  </si>
  <si>
    <t>A08.30.932</t>
  </si>
  <si>
    <t>A27.30.901</t>
  </si>
  <si>
    <t>A27.30.018</t>
  </si>
  <si>
    <t>A27.30.902</t>
  </si>
  <si>
    <t>A27.30.903</t>
  </si>
  <si>
    <t>A27.30.904</t>
  </si>
  <si>
    <t>A27.30.905</t>
  </si>
  <si>
    <t>A27.30.906</t>
  </si>
  <si>
    <t>A27.30.907</t>
  </si>
  <si>
    <t>A27.30.908</t>
  </si>
  <si>
    <t>A27.30.909</t>
  </si>
  <si>
    <t>A27.30.910</t>
  </si>
  <si>
    <t>A27.30.911</t>
  </si>
  <si>
    <t>A27.30.912</t>
  </si>
  <si>
    <t>A27.30.913</t>
  </si>
  <si>
    <t>A27.30.914</t>
  </si>
  <si>
    <t>A27.30.915</t>
  </si>
  <si>
    <t>A27.30.916</t>
  </si>
  <si>
    <t>A27.30.917</t>
  </si>
  <si>
    <t>A27.30.918</t>
  </si>
  <si>
    <t>A27.30.919</t>
  </si>
  <si>
    <t>A26.08.027.001</t>
  </si>
  <si>
    <t>AA001</t>
  </si>
  <si>
    <t>AA002</t>
  </si>
  <si>
    <t>AB002</t>
  </si>
  <si>
    <t>AB001</t>
  </si>
  <si>
    <t>AC001</t>
  </si>
  <si>
    <t>AC002</t>
  </si>
  <si>
    <t>AC003</t>
  </si>
  <si>
    <t>AD001</t>
  </si>
  <si>
    <t>AD002</t>
  </si>
  <si>
    <t>AD003</t>
  </si>
  <si>
    <t>AD004</t>
  </si>
  <si>
    <t>AD005</t>
  </si>
  <si>
    <t>AD006</t>
  </si>
  <si>
    <t>AD007</t>
  </si>
  <si>
    <t>A23.07.002.975</t>
  </si>
  <si>
    <t>A23.07.002.976</t>
  </si>
  <si>
    <t>A23.07.001.001.901</t>
  </si>
  <si>
    <t>ГБУЗ "ООКССМП"</t>
  </si>
  <si>
    <t xml:space="preserve">ГБУЗ "ООКССМП" </t>
  </si>
  <si>
    <t>ГАУЗ  "ООКИБ"</t>
  </si>
  <si>
    <t>Посещения/обращения к среднему медперсоналу, 
ведущему самостоятельный прием</t>
  </si>
  <si>
    <t>проведение профилактических медицинских осмотров и диспансеризации в выходные/праздничные дни</t>
  </si>
  <si>
    <t>Патолого-анатомические исследования с целью выявления онкологических заболеваний и подбора таргетной терапии</t>
  </si>
  <si>
    <t>Гистологические исследования</t>
  </si>
  <si>
    <t xml:space="preserve">Иммуногистохимические исследования </t>
  </si>
  <si>
    <t>(в соответствии с разделом I приложения к Программе государственных гарантий бесплатного оказания гражданам медицинской помощи на 2021 год, утвержденной постановлением Правительства РФ от 28.12.2020 №2299, с учетом применения к части норматива затрат коэффициента дифференциации 1,105)</t>
  </si>
  <si>
    <t>Молекулярно-генетические исследования с целью выявления онкологических заболеваний и подбора таргетной терапии **</t>
  </si>
  <si>
    <t xml:space="preserve">Молекулярно-генетическое исследование мутаций в гене EGFR в биопсийном (операционном) материале </t>
  </si>
  <si>
    <t xml:space="preserve">Молекулярно-генетическое исследование мутаций в гене BRAF в биопсийном (операционном) материале </t>
  </si>
  <si>
    <t xml:space="preserve">Молекулярно-генетическое исследование мутаций в гене KRAS в биопсийном (операционном) материале </t>
  </si>
  <si>
    <t xml:space="preserve">Молекулярно-генетическое исследование мутаций в гене NRAS в биопсийном (операционном) материале </t>
  </si>
  <si>
    <t xml:space="preserve">Молекулярно-генетическое исследование мутаций в гене BRCA 1, 2 в крови </t>
  </si>
  <si>
    <t xml:space="preserve">Молекулярно-генетическое исследование мутаций в гене BRCA 1 в биопсийном (операционном) материале </t>
  </si>
  <si>
    <t xml:space="preserve">Молекулярно-генетическое исследование мутаций в гене BRCA 2 в биопсийном (операционном) материале </t>
  </si>
  <si>
    <t xml:space="preserve">Молекулярно-генетическое исследование мутаций в гене 
c-kit в биопсийном (операционном) материале </t>
  </si>
  <si>
    <t>Молекулярно-генетическое исследование транслокаций гена ALK (FISH)</t>
  </si>
  <si>
    <t xml:space="preserve">Молекулярно-генетическое исследование транслокаций гена ROS1 </t>
  </si>
  <si>
    <t>до года</t>
  </si>
  <si>
    <t>Приложение 6.2 к Тарифному соглашению в системе ОМС Оренбургской области на 2021 год  
от  " 30 " декабря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</si>
</sst>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р_._-;\-* #,##0.00_р_._-;_-* &quot;-&quot;??_р_._-;_-@_-"/>
    <numFmt numFmtId="164" formatCode="#,##0.0"/>
    <numFmt numFmtId="165" formatCode="0.000000"/>
    <numFmt numFmtId="166" formatCode="#,##0.0000"/>
    <numFmt numFmtId="167" formatCode="0.0000"/>
    <numFmt numFmtId="168" formatCode="0.000"/>
    <numFmt numFmtId="169" formatCode="0.00;[Red]0.00"/>
    <numFmt numFmtId="170" formatCode="0.0"/>
    <numFmt numFmtId="171" formatCode="0.0;[Red]0.0"/>
    <numFmt numFmtId="172" formatCode="00000"/>
    <numFmt numFmtId="173" formatCode="_(* #,##0.00_);_(* \(#,##0.00\);_(* &quot;-&quot;??_);_(@_)"/>
    <numFmt numFmtId="174" formatCode="d/m;@"/>
    <numFmt numFmtId="175" formatCode="_-* #,##0.000_р_._-;\-* #,##0.000_р_._-;_-* &quot;-&quot;??_р_._-;_-@_-"/>
    <numFmt numFmtId="176" formatCode="_-* #,##0.00_р_._-;\-* #,##0.00_р_._-;_-* &quot;-&quot;???_р_._-;_-@_-"/>
    <numFmt numFmtId="177" formatCode="#,##0_ ;\-#,##0\ "/>
  </numFmts>
  <fonts count="10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8"/>
      <color indexed="8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sz val="8"/>
      <color theme="1"/>
      <name val="Arial"/>
      <family val="2"/>
    </font>
    <font>
      <sz val="8"/>
      <name val="Arial"/>
      <family val="2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color indexed="59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8"/>
      <name val="Arial"/>
      <family val="2"/>
      <charset val="204"/>
    </font>
    <font>
      <sz val="10"/>
      <color theme="8"/>
      <name val="Arial"/>
      <family val="2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Arial"/>
      <family val="2"/>
      <charset val="204"/>
    </font>
    <font>
      <sz val="11"/>
      <color rgb="FFFF000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theme="8"/>
      <name val="Calibri"/>
      <family val="2"/>
      <scheme val="minor"/>
    </font>
    <font>
      <b/>
      <sz val="10"/>
      <color theme="8"/>
      <name val="Arial"/>
      <family val="2"/>
      <charset val="204"/>
    </font>
    <font>
      <b/>
      <sz val="10"/>
      <color rgb="FFC0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</font>
    <font>
      <sz val="14"/>
      <color rgb="FF000000"/>
      <name val="Times New Roman"/>
      <family val="1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b/>
      <sz val="14"/>
      <name val="Arial Cyr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0"/>
      <name val="Arial"/>
      <family val="2"/>
    </font>
    <font>
      <sz val="8"/>
      <name val="Arial"/>
      <family val="2"/>
      <charset val="1"/>
    </font>
    <font>
      <sz val="11"/>
      <name val="Calibri"/>
      <family val="2"/>
      <charset val="204"/>
    </font>
    <font>
      <sz val="11"/>
      <color theme="8"/>
      <name val="Times New Roman"/>
      <family val="1"/>
      <charset val="204"/>
    </font>
    <font>
      <sz val="10"/>
      <color theme="0"/>
      <name val="Arial"/>
      <family val="2"/>
      <charset val="204"/>
    </font>
    <font>
      <sz val="14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vertAlign val="subscript"/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i/>
      <vertAlign val="subscript"/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3" fillId="0" borderId="0"/>
    <xf numFmtId="0" fontId="13" fillId="0" borderId="0"/>
    <xf numFmtId="0" fontId="40" fillId="0" borderId="0"/>
    <xf numFmtId="0" fontId="46" fillId="0" borderId="0" applyNumberFormat="0" applyFill="0" applyBorder="0" applyAlignment="0" applyProtection="0"/>
    <xf numFmtId="0" fontId="4" fillId="0" borderId="0"/>
    <xf numFmtId="43" fontId="40" fillId="0" borderId="0" applyFont="0" applyFill="0" applyBorder="0" applyAlignment="0" applyProtection="0"/>
    <xf numFmtId="0" fontId="60" fillId="0" borderId="0"/>
    <xf numFmtId="0" fontId="22" fillId="0" borderId="0"/>
    <xf numFmtId="0" fontId="65" fillId="0" borderId="0"/>
    <xf numFmtId="0" fontId="70" fillId="0" borderId="0"/>
    <xf numFmtId="173" fontId="13" fillId="0" borderId="0" applyFont="0" applyFill="0" applyBorder="0" applyAlignment="0" applyProtection="0"/>
    <xf numFmtId="0" fontId="72" fillId="0" borderId="0"/>
    <xf numFmtId="0" fontId="7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0" fontId="3" fillId="0" borderId="0"/>
    <xf numFmtId="0" fontId="29" fillId="0" borderId="0"/>
    <xf numFmtId="0" fontId="2" fillId="0" borderId="0"/>
    <xf numFmtId="0" fontId="13" fillId="0" borderId="0"/>
    <xf numFmtId="0" fontId="13" fillId="0" borderId="0"/>
    <xf numFmtId="0" fontId="83" fillId="0" borderId="0"/>
    <xf numFmtId="0" fontId="13" fillId="0" borderId="0"/>
  </cellStyleXfs>
  <cellXfs count="1377">
    <xf numFmtId="0" fontId="0" fillId="0" borderId="0" xfId="0"/>
    <xf numFmtId="0" fontId="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13" fillId="0" borderId="0" xfId="1" applyFill="1" applyAlignment="1">
      <alignment horizontal="center" vertical="center" wrapText="1"/>
    </xf>
    <xf numFmtId="0" fontId="15" fillId="0" borderId="0" xfId="0" applyFont="1" applyFill="1" applyAlignment="1">
      <alignment textRotation="90" wrapText="1"/>
    </xf>
    <xf numFmtId="49" fontId="18" fillId="0" borderId="1" xfId="1" applyNumberFormat="1" applyFont="1" applyFill="1" applyBorder="1" applyAlignment="1">
      <alignment horizontal="center" vertical="center" textRotation="90" wrapText="1"/>
    </xf>
    <xf numFmtId="49" fontId="19" fillId="0" borderId="1" xfId="1" applyNumberFormat="1" applyFont="1" applyFill="1" applyBorder="1" applyAlignment="1">
      <alignment horizontal="center" vertical="center" textRotation="90" wrapText="1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13" fillId="0" borderId="7" xfId="1" applyFill="1" applyBorder="1" applyAlignment="1">
      <alignment horizontal="center" vertical="center" wrapText="1"/>
    </xf>
    <xf numFmtId="0" fontId="13" fillId="0" borderId="1" xfId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wrapText="1"/>
    </xf>
    <xf numFmtId="0" fontId="13" fillId="0" borderId="7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wrapText="1"/>
    </xf>
    <xf numFmtId="0" fontId="20" fillId="0" borderId="1" xfId="0" applyFont="1" applyFill="1" applyBorder="1" applyAlignment="1">
      <alignment horizontal="center"/>
    </xf>
    <xf numFmtId="0" fontId="21" fillId="0" borderId="1" xfId="0" applyNumberFormat="1" applyFont="1" applyFill="1" applyBorder="1" applyAlignment="1">
      <alignment horizontal="center" vertical="center"/>
    </xf>
    <xf numFmtId="0" fontId="13" fillId="0" borderId="9" xfId="1" applyFill="1" applyBorder="1" applyAlignment="1">
      <alignment horizontal="center" vertical="center" wrapText="1"/>
    </xf>
    <xf numFmtId="0" fontId="13" fillId="0" borderId="2" xfId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0" fillId="0" borderId="7" xfId="0" applyFill="1" applyBorder="1"/>
    <xf numFmtId="0" fontId="0" fillId="0" borderId="1" xfId="0" applyFill="1" applyBorder="1"/>
    <xf numFmtId="0" fontId="14" fillId="0" borderId="1" xfId="0" applyFont="1" applyFill="1" applyBorder="1"/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/>
    <xf numFmtId="2" fontId="2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7" fillId="0" borderId="1" xfId="0" applyNumberFormat="1" applyFont="1" applyFill="1" applyBorder="1" applyAlignment="1">
      <alignment horizontal="right" vertical="center" wrapText="1"/>
    </xf>
    <xf numFmtId="165" fontId="13" fillId="0" borderId="0" xfId="2" applyNumberFormat="1" applyFont="1" applyFill="1" applyAlignment="1">
      <alignment wrapText="1"/>
    </xf>
    <xf numFmtId="0" fontId="13" fillId="0" borderId="0" xfId="2" applyFont="1" applyFill="1" applyAlignment="1">
      <alignment vertical="center" wrapText="1"/>
    </xf>
    <xf numFmtId="0" fontId="13" fillId="0" borderId="0" xfId="2" applyFont="1" applyFill="1"/>
    <xf numFmtId="0" fontId="28" fillId="0" borderId="1" xfId="1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66" fontId="13" fillId="0" borderId="1" xfId="2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29" fillId="0" borderId="1" xfId="1" applyNumberFormat="1" applyFont="1" applyFill="1" applyBorder="1" applyAlignment="1">
      <alignment vertical="center"/>
    </xf>
    <xf numFmtId="166" fontId="14" fillId="0" borderId="1" xfId="2" applyNumberFormat="1" applyFont="1" applyFill="1" applyBorder="1"/>
    <xf numFmtId="167" fontId="13" fillId="0" borderId="1" xfId="2" applyNumberFormat="1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2" fontId="13" fillId="0" borderId="1" xfId="2" applyNumberFormat="1" applyFont="1" applyFill="1" applyBorder="1"/>
    <xf numFmtId="0" fontId="13" fillId="0" borderId="0" xfId="2" applyFont="1" applyFill="1" applyAlignment="1">
      <alignment wrapText="1"/>
    </xf>
    <xf numFmtId="0" fontId="30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27" fillId="0" borderId="1" xfId="2" applyNumberFormat="1" applyFont="1" applyFill="1" applyBorder="1" applyAlignment="1">
      <alignment horizontal="center" vertical="center" wrapText="1"/>
    </xf>
    <xf numFmtId="0" fontId="27" fillId="0" borderId="1" xfId="2" applyNumberFormat="1" applyFont="1" applyFill="1" applyBorder="1" applyAlignment="1">
      <alignment horizontal="left" vertical="center" wrapText="1"/>
    </xf>
    <xf numFmtId="167" fontId="27" fillId="0" borderId="1" xfId="2" applyNumberFormat="1" applyFont="1" applyFill="1" applyBorder="1" applyAlignment="1">
      <alignment horizontal="center" vertical="center" wrapText="1"/>
    </xf>
    <xf numFmtId="49" fontId="27" fillId="0" borderId="1" xfId="2" applyNumberFormat="1" applyFont="1" applyFill="1" applyBorder="1" applyAlignment="1">
      <alignment horizontal="left" vertical="center" wrapText="1"/>
    </xf>
    <xf numFmtId="0" fontId="13" fillId="0" borderId="11" xfId="2" applyFont="1" applyFill="1" applyBorder="1" applyAlignment="1">
      <alignment horizontal="left" wrapText="1"/>
    </xf>
    <xf numFmtId="0" fontId="13" fillId="0" borderId="0" xfId="2" applyFont="1" applyFill="1" applyBorder="1" applyAlignment="1">
      <alignment horizontal="left" wrapText="1"/>
    </xf>
    <xf numFmtId="0" fontId="13" fillId="0" borderId="1" xfId="2" applyFont="1" applyFill="1" applyBorder="1" applyAlignment="1">
      <alignment horizontal="left" wrapText="1"/>
    </xf>
    <xf numFmtId="0" fontId="26" fillId="0" borderId="0" xfId="2" applyFont="1" applyFill="1" applyAlignment="1">
      <alignment vertical="center" wrapText="1"/>
    </xf>
    <xf numFmtId="0" fontId="26" fillId="0" borderId="1" xfId="1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wrapText="1"/>
    </xf>
    <xf numFmtId="0" fontId="13" fillId="0" borderId="1" xfId="1" applyNumberFormat="1" applyFont="1" applyFill="1" applyBorder="1" applyAlignment="1">
      <alignment horizontal="left" vertical="top"/>
    </xf>
    <xf numFmtId="0" fontId="13" fillId="0" borderId="1" xfId="2" applyNumberFormat="1" applyFont="1" applyFill="1" applyBorder="1" applyAlignment="1">
      <alignment horizontal="left" wrapText="1"/>
    </xf>
    <xf numFmtId="166" fontId="13" fillId="0" borderId="1" xfId="2" applyNumberFormat="1" applyFont="1" applyFill="1" applyBorder="1"/>
    <xf numFmtId="4" fontId="13" fillId="0" borderId="1" xfId="2" applyNumberFormat="1" applyFont="1" applyFill="1" applyBorder="1"/>
    <xf numFmtId="167" fontId="13" fillId="0" borderId="0" xfId="2" applyNumberFormat="1" applyFont="1" applyFill="1"/>
    <xf numFmtId="0" fontId="13" fillId="0" borderId="0" xfId="2" applyFont="1" applyFill="1" applyAlignment="1">
      <alignment vertical="center"/>
    </xf>
    <xf numFmtId="166" fontId="13" fillId="0" borderId="0" xfId="2" applyNumberFormat="1" applyFont="1" applyFill="1"/>
    <xf numFmtId="0" fontId="24" fillId="0" borderId="0" xfId="2" applyFont="1" applyFill="1" applyAlignment="1">
      <alignment horizontal="right" vertical="center" wrapText="1"/>
    </xf>
    <xf numFmtId="0" fontId="13" fillId="0" borderId="0" xfId="2"/>
    <xf numFmtId="0" fontId="13" fillId="0" borderId="0" xfId="2" applyAlignment="1"/>
    <xf numFmtId="0" fontId="34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4" fontId="38" fillId="0" borderId="1" xfId="2" applyNumberFormat="1" applyFont="1" applyFill="1" applyBorder="1" applyAlignment="1">
      <alignment horizontal="right" vertical="center"/>
    </xf>
    <xf numFmtId="0" fontId="12" fillId="0" borderId="8" xfId="2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/>
    </xf>
    <xf numFmtId="0" fontId="12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right" vertical="center"/>
    </xf>
    <xf numFmtId="4" fontId="38" fillId="2" borderId="1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13" fillId="0" borderId="0" xfId="2" applyAlignment="1">
      <alignment horizontal="center" vertical="center" wrapText="1"/>
    </xf>
    <xf numFmtId="0" fontId="13" fillId="0" borderId="0" xfId="2" applyBorder="1"/>
    <xf numFmtId="0" fontId="39" fillId="0" borderId="1" xfId="2" applyFont="1" applyFill="1" applyBorder="1" applyAlignment="1">
      <alignment horizontal="center"/>
    </xf>
    <xf numFmtId="4" fontId="39" fillId="0" borderId="1" xfId="2" applyNumberFormat="1" applyFont="1" applyFill="1" applyBorder="1"/>
    <xf numFmtId="0" fontId="13" fillId="0" borderId="0" xfId="2" applyBorder="1" applyAlignment="1"/>
    <xf numFmtId="4" fontId="13" fillId="0" borderId="0" xfId="2" applyNumberFormat="1" applyBorder="1"/>
    <xf numFmtId="0" fontId="13" fillId="0" borderId="0" xfId="2" applyAlignment="1">
      <alignment horizontal="left"/>
    </xf>
    <xf numFmtId="0" fontId="13" fillId="0" borderId="0" xfId="2" applyFont="1"/>
    <xf numFmtId="0" fontId="14" fillId="0" borderId="12" xfId="2" applyFont="1" applyBorder="1"/>
    <xf numFmtId="0" fontId="26" fillId="4" borderId="0" xfId="2" applyFont="1" applyFill="1" applyAlignment="1">
      <alignment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0" fontId="13" fillId="4" borderId="0" xfId="2" applyFont="1" applyFill="1" applyAlignment="1">
      <alignment vertical="center" wrapText="1"/>
    </xf>
    <xf numFmtId="0" fontId="43" fillId="0" borderId="0" xfId="2" applyFont="1" applyFill="1" applyAlignment="1">
      <alignment horizontal="center" vertical="center" wrapText="1"/>
    </xf>
    <xf numFmtId="0" fontId="44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right" vertical="center" wrapText="1"/>
    </xf>
    <xf numFmtId="0" fontId="7" fillId="0" borderId="0" xfId="2" applyFont="1"/>
    <xf numFmtId="0" fontId="7" fillId="0" borderId="1" xfId="2" applyFont="1" applyBorder="1" applyAlignment="1">
      <alignment horizontal="center" vertical="center" wrapText="1"/>
    </xf>
    <xf numFmtId="3" fontId="32" fillId="0" borderId="1" xfId="2" applyNumberFormat="1" applyFont="1" applyFill="1" applyBorder="1" applyAlignment="1">
      <alignment horizontal="center" vertical="center" wrapText="1"/>
    </xf>
    <xf numFmtId="0" fontId="32" fillId="3" borderId="1" xfId="2" applyNumberFormat="1" applyFont="1" applyFill="1" applyBorder="1" applyAlignment="1">
      <alignment horizontal="left" vertical="center" wrapText="1"/>
    </xf>
    <xf numFmtId="0" fontId="32" fillId="3" borderId="1" xfId="2" applyNumberFormat="1" applyFont="1" applyFill="1" applyBorder="1" applyAlignment="1">
      <alignment horizontal="center" vertical="center" wrapText="1"/>
    </xf>
    <xf numFmtId="0" fontId="32" fillId="0" borderId="1" xfId="2" applyNumberFormat="1" applyFont="1" applyFill="1" applyBorder="1" applyAlignment="1">
      <alignment horizontal="center" vertical="center" wrapText="1"/>
    </xf>
    <xf numFmtId="0" fontId="33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Border="1"/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Alignment="1">
      <alignment horizontal="left"/>
    </xf>
    <xf numFmtId="0" fontId="9" fillId="0" borderId="0" xfId="3" applyFont="1" applyFill="1" applyBorder="1" applyAlignment="1">
      <alignment horizontal="left" vertical="top" wrapText="1"/>
    </xf>
    <xf numFmtId="0" fontId="23" fillId="0" borderId="0" xfId="3" applyFont="1" applyFill="1" applyBorder="1" applyAlignment="1">
      <alignment horizontal="left" vertical="top"/>
    </xf>
    <xf numFmtId="169" fontId="23" fillId="0" borderId="0" xfId="3" applyNumberFormat="1" applyFont="1" applyFill="1" applyBorder="1" applyAlignment="1">
      <alignment horizontal="left" vertical="top"/>
    </xf>
    <xf numFmtId="0" fontId="23" fillId="0" borderId="0" xfId="3" applyFont="1" applyFill="1" applyAlignment="1">
      <alignment horizontal="left" vertical="top"/>
    </xf>
    <xf numFmtId="0" fontId="9" fillId="0" borderId="13" xfId="3" applyFont="1" applyFill="1" applyBorder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/>
    </xf>
    <xf numFmtId="0" fontId="9" fillId="0" borderId="15" xfId="3" applyFont="1" applyFill="1" applyBorder="1" applyAlignment="1">
      <alignment horizontal="left" vertical="top" wrapText="1"/>
    </xf>
    <xf numFmtId="0" fontId="9" fillId="0" borderId="16" xfId="3" applyFont="1" applyFill="1" applyBorder="1" applyAlignment="1">
      <alignment horizontal="center" vertical="top"/>
    </xf>
    <xf numFmtId="0" fontId="9" fillId="0" borderId="15" xfId="3" applyFont="1" applyFill="1" applyBorder="1" applyAlignment="1">
      <alignment horizontal="center" vertical="center" wrapText="1"/>
    </xf>
    <xf numFmtId="0" fontId="9" fillId="0" borderId="17" xfId="3" applyFont="1" applyFill="1" applyBorder="1" applyAlignment="1">
      <alignment vertical="center"/>
    </xf>
    <xf numFmtId="0" fontId="9" fillId="0" borderId="17" xfId="3" applyFont="1" applyFill="1" applyBorder="1" applyAlignment="1">
      <alignment horizontal="center" vertical="center"/>
    </xf>
    <xf numFmtId="0" fontId="9" fillId="0" borderId="17" xfId="3" applyFont="1" applyFill="1" applyBorder="1" applyAlignment="1">
      <alignment horizontal="center" vertical="center" wrapText="1"/>
    </xf>
    <xf numFmtId="169" fontId="45" fillId="0" borderId="17" xfId="3" applyNumberFormat="1" applyFont="1" applyFill="1" applyBorder="1" applyAlignment="1">
      <alignment horizontal="center" vertical="center" wrapText="1"/>
    </xf>
    <xf numFmtId="49" fontId="44" fillId="0" borderId="17" xfId="3" applyNumberFormat="1" applyFont="1" applyFill="1" applyBorder="1" applyAlignment="1">
      <alignment horizontal="center" vertical="center" wrapText="1"/>
    </xf>
    <xf numFmtId="169" fontId="44" fillId="0" borderId="17" xfId="3" applyNumberFormat="1" applyFont="1" applyFill="1" applyBorder="1" applyAlignment="1">
      <alignment horizontal="center" vertical="center" wrapText="1"/>
    </xf>
    <xf numFmtId="0" fontId="44" fillId="0" borderId="19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left" vertical="top"/>
    </xf>
    <xf numFmtId="0" fontId="9" fillId="0" borderId="0" xfId="3" applyFont="1" applyFill="1" applyAlignment="1">
      <alignment horizontal="left" vertical="top"/>
    </xf>
    <xf numFmtId="0" fontId="23" fillId="0" borderId="22" xfId="3" applyFont="1" applyFill="1" applyBorder="1" applyAlignment="1">
      <alignment horizontal="left" vertical="top" wrapText="1"/>
    </xf>
    <xf numFmtId="169" fontId="23" fillId="0" borderId="8" xfId="3" applyNumberFormat="1" applyFont="1" applyFill="1" applyBorder="1" applyAlignment="1">
      <alignment horizontal="left" vertical="top"/>
    </xf>
    <xf numFmtId="49" fontId="23" fillId="0" borderId="8" xfId="3" applyNumberFormat="1" applyFont="1" applyFill="1" applyBorder="1" applyAlignment="1">
      <alignment horizontal="left" vertical="top"/>
    </xf>
    <xf numFmtId="49" fontId="23" fillId="0" borderId="13" xfId="3" applyNumberFormat="1" applyFont="1" applyFill="1" applyBorder="1" applyAlignment="1">
      <alignment horizontal="left" vertical="top"/>
    </xf>
    <xf numFmtId="0" fontId="23" fillId="0" borderId="23" xfId="3" applyFont="1" applyFill="1" applyBorder="1" applyAlignment="1">
      <alignment horizontal="left" vertical="top"/>
    </xf>
    <xf numFmtId="0" fontId="9" fillId="0" borderId="10" xfId="3" applyFont="1" applyFill="1" applyBorder="1" applyAlignment="1">
      <alignment vertical="top"/>
    </xf>
    <xf numFmtId="0" fontId="23" fillId="0" borderId="1" xfId="3" applyFont="1" applyFill="1" applyBorder="1" applyAlignment="1">
      <alignment horizontal="left" vertical="top"/>
    </xf>
    <xf numFmtId="169" fontId="23" fillId="0" borderId="1" xfId="3" applyNumberFormat="1" applyFont="1" applyFill="1" applyBorder="1" applyAlignment="1">
      <alignment horizontal="left" vertical="top"/>
    </xf>
    <xf numFmtId="49" fontId="23" fillId="0" borderId="1" xfId="3" applyNumberFormat="1" applyFont="1" applyFill="1" applyBorder="1" applyAlignment="1">
      <alignment horizontal="left" vertical="top"/>
    </xf>
    <xf numFmtId="0" fontId="23" fillId="0" borderId="26" xfId="3" applyFont="1" applyFill="1" applyBorder="1" applyAlignment="1">
      <alignment horizontal="left" vertical="top"/>
    </xf>
    <xf numFmtId="49" fontId="23" fillId="0" borderId="5" xfId="3" applyNumberFormat="1" applyFont="1" applyFill="1" applyBorder="1" applyAlignment="1">
      <alignment horizontal="left" vertical="top"/>
    </xf>
    <xf numFmtId="0" fontId="23" fillId="0" borderId="24" xfId="3" applyFont="1" applyFill="1" applyBorder="1" applyAlignment="1">
      <alignment vertical="top"/>
    </xf>
    <xf numFmtId="0" fontId="9" fillId="0" borderId="1" xfId="3" applyFont="1" applyFill="1" applyBorder="1" applyAlignment="1">
      <alignment horizontal="left" vertical="top"/>
    </xf>
    <xf numFmtId="0" fontId="9" fillId="0" borderId="1" xfId="3" applyFont="1" applyFill="1" applyBorder="1" applyAlignment="1">
      <alignment horizontal="center" vertical="center"/>
    </xf>
    <xf numFmtId="169" fontId="9" fillId="0" borderId="1" xfId="3" applyNumberFormat="1" applyFont="1" applyFill="1" applyBorder="1" applyAlignment="1">
      <alignment horizontal="left" vertical="top"/>
    </xf>
    <xf numFmtId="49" fontId="9" fillId="0" borderId="1" xfId="3" applyNumberFormat="1" applyFont="1" applyFill="1" applyBorder="1" applyAlignment="1">
      <alignment horizontal="left" vertical="top"/>
    </xf>
    <xf numFmtId="49" fontId="9" fillId="0" borderId="5" xfId="3" applyNumberFormat="1" applyFont="1" applyFill="1" applyBorder="1" applyAlignment="1">
      <alignment horizontal="left" vertical="top"/>
    </xf>
    <xf numFmtId="0" fontId="9" fillId="0" borderId="26" xfId="3" applyFont="1" applyFill="1" applyBorder="1" applyAlignment="1">
      <alignment horizontal="left" vertical="top"/>
    </xf>
    <xf numFmtId="169" fontId="23" fillId="0" borderId="2" xfId="3" applyNumberFormat="1" applyFont="1" applyFill="1" applyBorder="1" applyAlignment="1">
      <alignment horizontal="left" vertical="top"/>
    </xf>
    <xf numFmtId="49" fontId="23" fillId="0" borderId="2" xfId="3" applyNumberFormat="1" applyFont="1" applyFill="1" applyBorder="1" applyAlignment="1">
      <alignment horizontal="left" vertical="top"/>
    </xf>
    <xf numFmtId="49" fontId="23" fillId="0" borderId="27" xfId="3" applyNumberFormat="1" applyFont="1" applyFill="1" applyBorder="1" applyAlignment="1">
      <alignment horizontal="left" vertical="top"/>
    </xf>
    <xf numFmtId="0" fontId="9" fillId="0" borderId="28" xfId="3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right" vertical="top" wrapText="1"/>
    </xf>
    <xf numFmtId="49" fontId="9" fillId="0" borderId="27" xfId="3" applyNumberFormat="1" applyFont="1" applyFill="1" applyBorder="1" applyAlignment="1">
      <alignment vertical="top"/>
    </xf>
    <xf numFmtId="169" fontId="9" fillId="0" borderId="2" xfId="3" applyNumberFormat="1" applyFont="1" applyFill="1" applyBorder="1" applyAlignment="1">
      <alignment horizontal="left" vertical="top"/>
    </xf>
    <xf numFmtId="1" fontId="9" fillId="0" borderId="28" xfId="3" applyNumberFormat="1" applyFont="1" applyFill="1" applyBorder="1" applyAlignment="1">
      <alignment horizontal="left" vertical="top"/>
    </xf>
    <xf numFmtId="0" fontId="9" fillId="0" borderId="31" xfId="3" applyFont="1" applyFill="1" applyBorder="1" applyAlignment="1">
      <alignment horizontal="left" vertical="top"/>
    </xf>
    <xf numFmtId="49" fontId="23" fillId="0" borderId="22" xfId="3" applyNumberFormat="1" applyFont="1" applyFill="1" applyBorder="1" applyAlignment="1">
      <alignment horizontal="left" vertical="top" wrapText="1"/>
    </xf>
    <xf numFmtId="0" fontId="23" fillId="0" borderId="32" xfId="3" applyFont="1" applyFill="1" applyBorder="1" applyAlignment="1">
      <alignment horizontal="left" vertical="top" wrapText="1"/>
    </xf>
    <xf numFmtId="169" fontId="23" fillId="0" borderId="33" xfId="3" applyNumberFormat="1" applyFont="1" applyFill="1" applyBorder="1" applyAlignment="1">
      <alignment horizontal="left" vertical="top"/>
    </xf>
    <xf numFmtId="169" fontId="9" fillId="0" borderId="33" xfId="3" applyNumberFormat="1" applyFont="1" applyFill="1" applyBorder="1" applyAlignment="1">
      <alignment horizontal="left" vertical="top"/>
    </xf>
    <xf numFmtId="1" fontId="9" fillId="0" borderId="21" xfId="3" applyNumberFormat="1" applyFont="1" applyFill="1" applyBorder="1" applyAlignment="1">
      <alignment horizontal="left" vertical="top"/>
    </xf>
    <xf numFmtId="1" fontId="9" fillId="0" borderId="26" xfId="3" applyNumberFormat="1" applyFont="1" applyFill="1" applyBorder="1" applyAlignment="1">
      <alignment horizontal="left" vertical="top"/>
    </xf>
    <xf numFmtId="0" fontId="9" fillId="0" borderId="12" xfId="3" applyFont="1" applyFill="1" applyBorder="1" applyAlignment="1">
      <alignment vertical="top"/>
    </xf>
    <xf numFmtId="169" fontId="23" fillId="0" borderId="1" xfId="3" applyNumberFormat="1" applyFont="1" applyFill="1" applyBorder="1" applyAlignment="1">
      <alignment horizontal="center" vertical="top" wrapText="1"/>
    </xf>
    <xf numFmtId="49" fontId="23" fillId="0" borderId="24" xfId="3" applyNumberFormat="1" applyFont="1" applyFill="1" applyBorder="1" applyAlignment="1">
      <alignment vertical="top" wrapText="1"/>
    </xf>
    <xf numFmtId="49" fontId="23" fillId="0" borderId="10" xfId="3" applyNumberFormat="1" applyFont="1" applyFill="1" applyBorder="1" applyAlignment="1">
      <alignment vertical="top" wrapText="1"/>
    </xf>
    <xf numFmtId="0" fontId="23" fillId="0" borderId="35" xfId="3" applyFont="1" applyFill="1" applyBorder="1" applyAlignment="1">
      <alignment horizontal="left" vertical="top"/>
    </xf>
    <xf numFmtId="49" fontId="23" fillId="0" borderId="5" xfId="3" applyNumberFormat="1" applyFont="1" applyFill="1" applyBorder="1" applyAlignment="1">
      <alignment horizontal="left" vertical="top" wrapText="1"/>
    </xf>
    <xf numFmtId="169" fontId="23" fillId="0" borderId="1" xfId="3" applyNumberFormat="1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top"/>
    </xf>
    <xf numFmtId="0" fontId="23" fillId="0" borderId="5" xfId="3" applyFont="1" applyFill="1" applyBorder="1" applyAlignment="1">
      <alignment horizontal="left" vertical="top"/>
    </xf>
    <xf numFmtId="0" fontId="23" fillId="0" borderId="1" xfId="3" applyFont="1" applyFill="1" applyBorder="1" applyAlignment="1">
      <alignment vertical="top" wrapText="1"/>
    </xf>
    <xf numFmtId="0" fontId="23" fillId="0" borderId="8" xfId="3" applyFont="1" applyFill="1" applyBorder="1" applyAlignment="1">
      <alignment vertical="top" wrapText="1"/>
    </xf>
    <xf numFmtId="169" fontId="23" fillId="0" borderId="8" xfId="3" applyNumberFormat="1" applyFont="1" applyFill="1" applyBorder="1" applyAlignment="1">
      <alignment horizontal="left" vertical="top" wrapText="1"/>
    </xf>
    <xf numFmtId="0" fontId="23" fillId="0" borderId="0" xfId="3" applyFont="1" applyFill="1" applyBorder="1" applyAlignment="1">
      <alignment vertical="top" wrapText="1"/>
    </xf>
    <xf numFmtId="49" fontId="23" fillId="0" borderId="29" xfId="3" applyNumberFormat="1" applyFont="1" applyFill="1" applyBorder="1" applyAlignment="1">
      <alignment vertical="top" wrapText="1"/>
    </xf>
    <xf numFmtId="49" fontId="23" fillId="0" borderId="36" xfId="3" applyNumberFormat="1" applyFont="1" applyFill="1" applyBorder="1" applyAlignment="1">
      <alignment vertical="top" wrapText="1"/>
    </xf>
    <xf numFmtId="49" fontId="23" fillId="0" borderId="37" xfId="3" applyNumberFormat="1" applyFont="1" applyFill="1" applyBorder="1" applyAlignment="1">
      <alignment horizontal="left" vertical="top" wrapText="1"/>
    </xf>
    <xf numFmtId="49" fontId="9" fillId="0" borderId="38" xfId="3" applyNumberFormat="1" applyFont="1" applyFill="1" applyBorder="1" applyAlignment="1">
      <alignment horizontal="right" vertical="top" wrapText="1"/>
    </xf>
    <xf numFmtId="169" fontId="7" fillId="0" borderId="14" xfId="3" applyNumberFormat="1" applyFont="1" applyFill="1" applyBorder="1" applyAlignment="1">
      <alignment horizontal="center" vertical="top" wrapText="1"/>
    </xf>
    <xf numFmtId="49" fontId="9" fillId="0" borderId="38" xfId="3" applyNumberFormat="1" applyFont="1" applyFill="1" applyBorder="1" applyAlignment="1">
      <alignment horizontal="left" vertical="top"/>
    </xf>
    <xf numFmtId="2" fontId="9" fillId="0" borderId="38" xfId="3" applyNumberFormat="1" applyFont="1" applyFill="1" applyBorder="1" applyAlignment="1">
      <alignment horizontal="left" vertical="top"/>
    </xf>
    <xf numFmtId="2" fontId="9" fillId="0" borderId="39" xfId="3" applyNumberFormat="1" applyFont="1" applyFill="1" applyBorder="1" applyAlignment="1">
      <alignment horizontal="center" vertical="top"/>
    </xf>
    <xf numFmtId="1" fontId="9" fillId="0" borderId="30" xfId="3" applyNumberFormat="1" applyFont="1" applyFill="1" applyBorder="1" applyAlignment="1">
      <alignment horizontal="left" vertical="top"/>
    </xf>
    <xf numFmtId="49" fontId="23" fillId="0" borderId="22" xfId="3" applyNumberFormat="1" applyFont="1" applyFill="1" applyBorder="1" applyAlignment="1">
      <alignment horizontal="left" vertical="top"/>
    </xf>
    <xf numFmtId="2" fontId="9" fillId="0" borderId="33" xfId="3" applyNumberFormat="1" applyFont="1" applyFill="1" applyBorder="1" applyAlignment="1">
      <alignment horizontal="left" vertical="top"/>
    </xf>
    <xf numFmtId="2" fontId="9" fillId="0" borderId="34" xfId="3" applyNumberFormat="1" applyFont="1" applyFill="1" applyBorder="1" applyAlignment="1">
      <alignment horizontal="center" vertical="top"/>
    </xf>
    <xf numFmtId="49" fontId="23" fillId="0" borderId="40" xfId="3" applyNumberFormat="1" applyFont="1" applyFill="1" applyBorder="1" applyAlignment="1">
      <alignment horizontal="left" vertical="top"/>
    </xf>
    <xf numFmtId="2" fontId="9" fillId="0" borderId="1" xfId="3" applyNumberFormat="1" applyFont="1" applyFill="1" applyBorder="1" applyAlignment="1">
      <alignment horizontal="left" vertical="top"/>
    </xf>
    <xf numFmtId="2" fontId="9" fillId="0" borderId="5" xfId="3" applyNumberFormat="1" applyFont="1" applyFill="1" applyBorder="1" applyAlignment="1">
      <alignment horizontal="center" vertical="top"/>
    </xf>
    <xf numFmtId="0" fontId="23" fillId="0" borderId="2" xfId="3" applyFont="1" applyFill="1" applyBorder="1" applyAlignment="1">
      <alignment vertical="top" wrapText="1"/>
    </xf>
    <xf numFmtId="0" fontId="23" fillId="0" borderId="1" xfId="3" applyFont="1" applyFill="1" applyBorder="1" applyAlignment="1">
      <alignment vertical="top"/>
    </xf>
    <xf numFmtId="0" fontId="23" fillId="0" borderId="2" xfId="3" applyFont="1" applyFill="1" applyBorder="1" applyAlignment="1">
      <alignment vertical="top"/>
    </xf>
    <xf numFmtId="2" fontId="9" fillId="0" borderId="8" xfId="3" applyNumberFormat="1" applyFont="1" applyFill="1" applyBorder="1" applyAlignment="1">
      <alignment horizontal="left" vertical="top"/>
    </xf>
    <xf numFmtId="2" fontId="9" fillId="0" borderId="35" xfId="3" applyNumberFormat="1" applyFont="1" applyFill="1" applyBorder="1" applyAlignment="1">
      <alignment horizontal="center" vertical="top"/>
    </xf>
    <xf numFmtId="1" fontId="9" fillId="0" borderId="23" xfId="3" applyNumberFormat="1" applyFont="1" applyFill="1" applyBorder="1" applyAlignment="1">
      <alignment horizontal="left" vertical="top"/>
    </xf>
    <xf numFmtId="0" fontId="9" fillId="0" borderId="8" xfId="3" applyFont="1" applyFill="1" applyBorder="1" applyAlignment="1">
      <alignment horizontal="center" vertical="center" wrapText="1"/>
    </xf>
    <xf numFmtId="169" fontId="23" fillId="0" borderId="8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0" fontId="23" fillId="0" borderId="0" xfId="3" applyFont="1" applyFill="1" applyAlignment="1">
      <alignment vertical="top"/>
    </xf>
    <xf numFmtId="0" fontId="23" fillId="0" borderId="43" xfId="3" applyFont="1" applyFill="1" applyBorder="1" applyAlignment="1">
      <alignment horizontal="left" vertical="top"/>
    </xf>
    <xf numFmtId="0" fontId="23" fillId="0" borderId="10" xfId="3" applyFont="1" applyFill="1" applyBorder="1" applyAlignment="1">
      <alignment vertical="top"/>
    </xf>
    <xf numFmtId="0" fontId="7" fillId="0" borderId="1" xfId="3" applyFont="1" applyFill="1" applyBorder="1" applyAlignment="1">
      <alignment horizontal="left" vertical="top"/>
    </xf>
    <xf numFmtId="170" fontId="7" fillId="0" borderId="1" xfId="3" applyNumberFormat="1" applyFont="1" applyFill="1" applyBorder="1" applyAlignment="1">
      <alignment horizontal="left" vertical="top" wrapText="1"/>
    </xf>
    <xf numFmtId="171" fontId="23" fillId="0" borderId="1" xfId="3" applyNumberFormat="1" applyFont="1" applyFill="1" applyBorder="1" applyAlignment="1">
      <alignment horizontal="left" vertical="top"/>
    </xf>
    <xf numFmtId="0" fontId="23" fillId="0" borderId="43" xfId="3" applyFont="1" applyFill="1" applyBorder="1" applyAlignment="1">
      <alignment vertical="top"/>
    </xf>
    <xf numFmtId="49" fontId="23" fillId="0" borderId="44" xfId="3" applyNumberFormat="1" applyFont="1" applyFill="1" applyBorder="1" applyAlignment="1">
      <alignment horizontal="center" vertical="top"/>
    </xf>
    <xf numFmtId="0" fontId="23" fillId="0" borderId="37" xfId="3" applyFont="1" applyFill="1" applyBorder="1" applyAlignment="1">
      <alignment horizontal="left" vertical="top"/>
    </xf>
    <xf numFmtId="0" fontId="44" fillId="0" borderId="38" xfId="3" applyFont="1" applyFill="1" applyBorder="1" applyAlignment="1">
      <alignment horizontal="right" vertical="top" wrapText="1"/>
    </xf>
    <xf numFmtId="0" fontId="23" fillId="0" borderId="38" xfId="3" applyFont="1" applyFill="1" applyBorder="1" applyAlignment="1">
      <alignment vertical="top"/>
    </xf>
    <xf numFmtId="49" fontId="9" fillId="0" borderId="38" xfId="3" applyNumberFormat="1" applyFont="1" applyFill="1" applyBorder="1" applyAlignment="1">
      <alignment horizontal="center" vertical="top" wrapText="1"/>
    </xf>
    <xf numFmtId="0" fontId="9" fillId="0" borderId="38" xfId="3" applyFont="1" applyFill="1" applyBorder="1" applyAlignment="1">
      <alignment horizontal="left" vertical="top"/>
    </xf>
    <xf numFmtId="169" fontId="23" fillId="0" borderId="10" xfId="3" applyNumberFormat="1" applyFont="1" applyFill="1" applyBorder="1" applyAlignment="1">
      <alignment horizontal="left" vertical="top"/>
    </xf>
    <xf numFmtId="0" fontId="9" fillId="0" borderId="10" xfId="3" applyFont="1" applyFill="1" applyBorder="1" applyAlignment="1">
      <alignment horizontal="left" vertical="top"/>
    </xf>
    <xf numFmtId="0" fontId="9" fillId="0" borderId="25" xfId="3" applyFont="1" applyFill="1" applyBorder="1" applyAlignment="1">
      <alignment horizontal="left" vertical="top"/>
    </xf>
    <xf numFmtId="0" fontId="23" fillId="0" borderId="40" xfId="3" applyFont="1" applyFill="1" applyBorder="1" applyAlignment="1">
      <alignment horizontal="left" vertical="top"/>
    </xf>
    <xf numFmtId="49" fontId="23" fillId="0" borderId="35" xfId="3" applyNumberFormat="1" applyFont="1" applyFill="1" applyBorder="1" applyAlignment="1">
      <alignment horizontal="left" vertical="top"/>
    </xf>
    <xf numFmtId="169" fontId="23" fillId="0" borderId="9" xfId="3" applyNumberFormat="1" applyFont="1" applyFill="1" applyBorder="1" applyAlignment="1">
      <alignment horizontal="left" vertical="top"/>
    </xf>
    <xf numFmtId="49" fontId="9" fillId="0" borderId="2" xfId="3" applyNumberFormat="1" applyFont="1" applyFill="1" applyBorder="1" applyAlignment="1">
      <alignment horizontal="left" vertical="top"/>
    </xf>
    <xf numFmtId="49" fontId="9" fillId="0" borderId="9" xfId="3" applyNumberFormat="1" applyFont="1" applyFill="1" applyBorder="1" applyAlignment="1">
      <alignment horizontal="left" vertical="top"/>
    </xf>
    <xf numFmtId="0" fontId="9" fillId="0" borderId="28" xfId="3" applyFont="1" applyFill="1" applyBorder="1" applyAlignment="1">
      <alignment horizontal="left" vertical="top"/>
    </xf>
    <xf numFmtId="0" fontId="23" fillId="0" borderId="22" xfId="3" applyFont="1" applyFill="1" applyBorder="1" applyAlignment="1">
      <alignment horizontal="left" vertical="top"/>
    </xf>
    <xf numFmtId="49" fontId="9" fillId="0" borderId="45" xfId="3" applyNumberFormat="1" applyFont="1" applyFill="1" applyBorder="1" applyAlignment="1">
      <alignment horizontal="left" vertical="top"/>
    </xf>
    <xf numFmtId="0" fontId="9" fillId="0" borderId="21" xfId="3" applyFont="1" applyFill="1" applyBorder="1" applyAlignment="1">
      <alignment horizontal="left" vertical="top"/>
    </xf>
    <xf numFmtId="0" fontId="23" fillId="0" borderId="8" xfId="3" applyFont="1" applyFill="1" applyBorder="1" applyAlignment="1">
      <alignment horizontal="center" vertical="top"/>
    </xf>
    <xf numFmtId="169" fontId="23" fillId="0" borderId="7" xfId="3" applyNumberFormat="1" applyFont="1" applyFill="1" applyBorder="1" applyAlignment="1">
      <alignment horizontal="left" vertical="top"/>
    </xf>
    <xf numFmtId="49" fontId="23" fillId="0" borderId="0" xfId="3" applyNumberFormat="1" applyFont="1" applyFill="1" applyBorder="1" applyAlignment="1">
      <alignment horizontal="left" vertical="top"/>
    </xf>
    <xf numFmtId="169" fontId="23" fillId="0" borderId="26" xfId="3" applyNumberFormat="1" applyFont="1" applyFill="1" applyBorder="1" applyAlignment="1">
      <alignment horizontal="left" vertical="top"/>
    </xf>
    <xf numFmtId="0" fontId="9" fillId="0" borderId="23" xfId="3" applyFont="1" applyFill="1" applyBorder="1" applyAlignment="1">
      <alignment horizontal="left" vertical="top"/>
    </xf>
    <xf numFmtId="0" fontId="23" fillId="0" borderId="29" xfId="3" applyFont="1" applyFill="1" applyBorder="1" applyAlignment="1">
      <alignment horizontal="left" vertical="top"/>
    </xf>
    <xf numFmtId="0" fontId="23" fillId="0" borderId="36" xfId="3" applyFont="1" applyFill="1" applyBorder="1" applyAlignment="1">
      <alignment horizontal="left" vertical="top"/>
    </xf>
    <xf numFmtId="0" fontId="23" fillId="0" borderId="38" xfId="3" applyFont="1" applyFill="1" applyBorder="1" applyAlignment="1">
      <alignment horizontal="left" vertical="top"/>
    </xf>
    <xf numFmtId="0" fontId="9" fillId="0" borderId="38" xfId="3" applyFont="1" applyFill="1" applyBorder="1" applyAlignment="1">
      <alignment horizontal="right" vertical="top" wrapText="1"/>
    </xf>
    <xf numFmtId="169" fontId="23" fillId="0" borderId="38" xfId="3" applyNumberFormat="1" applyFont="1" applyFill="1" applyBorder="1" applyAlignment="1">
      <alignment horizontal="left" vertical="top"/>
    </xf>
    <xf numFmtId="0" fontId="9" fillId="0" borderId="48" xfId="3" applyFont="1" applyFill="1" applyBorder="1" applyAlignment="1">
      <alignment horizontal="left" vertical="top"/>
    </xf>
    <xf numFmtId="49" fontId="9" fillId="0" borderId="10" xfId="3" applyNumberFormat="1" applyFont="1" applyFill="1" applyBorder="1" applyAlignment="1">
      <alignment horizontal="left" vertical="top"/>
    </xf>
    <xf numFmtId="49" fontId="9" fillId="0" borderId="13" xfId="3" applyNumberFormat="1" applyFont="1" applyFill="1" applyBorder="1" applyAlignment="1">
      <alignment horizontal="center" vertical="top"/>
    </xf>
    <xf numFmtId="169" fontId="23" fillId="0" borderId="23" xfId="3" applyNumberFormat="1" applyFont="1" applyFill="1" applyBorder="1" applyAlignment="1">
      <alignment horizontal="left" vertical="top"/>
    </xf>
    <xf numFmtId="49" fontId="23" fillId="0" borderId="49" xfId="3" applyNumberFormat="1" applyFont="1" applyFill="1" applyBorder="1" applyAlignment="1">
      <alignment horizontal="left" vertical="top" wrapText="1"/>
    </xf>
    <xf numFmtId="0" fontId="23" fillId="0" borderId="9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center" wrapText="1"/>
    </xf>
    <xf numFmtId="0" fontId="23" fillId="0" borderId="49" xfId="3" applyFont="1" applyFill="1" applyBorder="1" applyAlignment="1">
      <alignment horizontal="left" vertical="top"/>
    </xf>
    <xf numFmtId="169" fontId="23" fillId="0" borderId="28" xfId="3" applyNumberFormat="1" applyFont="1" applyFill="1" applyBorder="1" applyAlignment="1">
      <alignment horizontal="left" vertical="top"/>
    </xf>
    <xf numFmtId="169" fontId="23" fillId="0" borderId="39" xfId="3" applyNumberFormat="1" applyFont="1" applyFill="1" applyBorder="1" applyAlignment="1">
      <alignment horizontal="left" vertical="top"/>
    </xf>
    <xf numFmtId="49" fontId="9" fillId="0" borderId="36" xfId="3" applyNumberFormat="1" applyFont="1" applyFill="1" applyBorder="1" applyAlignment="1">
      <alignment horizontal="left" vertical="top"/>
    </xf>
    <xf numFmtId="0" fontId="23" fillId="0" borderId="32" xfId="3" applyFont="1" applyFill="1" applyBorder="1" applyAlignment="1">
      <alignment horizontal="left" vertical="top"/>
    </xf>
    <xf numFmtId="49" fontId="9" fillId="0" borderId="33" xfId="3" applyNumberFormat="1" applyFont="1" applyFill="1" applyBorder="1" applyAlignment="1">
      <alignment horizontal="left" vertical="top"/>
    </xf>
    <xf numFmtId="0" fontId="23" fillId="0" borderId="7" xfId="3" applyFont="1" applyFill="1" applyBorder="1" applyAlignment="1">
      <alignment horizontal="left" vertical="top" wrapText="1"/>
    </xf>
    <xf numFmtId="0" fontId="23" fillId="0" borderId="26" xfId="3" applyFont="1" applyFill="1" applyBorder="1" applyAlignment="1">
      <alignment horizontal="left" vertical="top" wrapText="1"/>
    </xf>
    <xf numFmtId="0" fontId="23" fillId="0" borderId="50" xfId="3" applyFont="1" applyFill="1" applyBorder="1" applyAlignment="1">
      <alignment horizontal="left" vertical="top"/>
    </xf>
    <xf numFmtId="2" fontId="9" fillId="0" borderId="47" xfId="3" applyNumberFormat="1" applyFont="1" applyFill="1" applyBorder="1" applyAlignment="1">
      <alignment horizontal="center" vertical="top"/>
    </xf>
    <xf numFmtId="1" fontId="9" fillId="0" borderId="48" xfId="3" applyNumberFormat="1" applyFont="1" applyFill="1" applyBorder="1" applyAlignment="1">
      <alignment horizontal="left" vertical="top"/>
    </xf>
    <xf numFmtId="2" fontId="23" fillId="0" borderId="8" xfId="3" applyNumberFormat="1" applyFont="1" applyFill="1" applyBorder="1" applyAlignment="1">
      <alignment horizontal="left" vertical="top" wrapText="1"/>
    </xf>
    <xf numFmtId="2" fontId="23" fillId="0" borderId="1" xfId="3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vertical="center" wrapText="1"/>
    </xf>
    <xf numFmtId="169" fontId="9" fillId="0" borderId="1" xfId="3" applyNumberFormat="1" applyFont="1" applyFill="1" applyBorder="1" applyAlignment="1">
      <alignment horizontal="right" vertical="top" wrapText="1"/>
    </xf>
    <xf numFmtId="0" fontId="23" fillId="0" borderId="51" xfId="3" applyFont="1" applyFill="1" applyBorder="1" applyAlignment="1">
      <alignment vertical="top"/>
    </xf>
    <xf numFmtId="169" fontId="23" fillId="0" borderId="32" xfId="3" applyNumberFormat="1" applyFont="1" applyFill="1" applyBorder="1" applyAlignment="1">
      <alignment horizontal="left" vertical="top"/>
    </xf>
    <xf numFmtId="49" fontId="23" fillId="0" borderId="32" xfId="3" applyNumberFormat="1" applyFont="1" applyFill="1" applyBorder="1" applyAlignment="1">
      <alignment horizontal="left" vertical="top"/>
    </xf>
    <xf numFmtId="49" fontId="23" fillId="0" borderId="34" xfId="3" applyNumberFormat="1" applyFont="1" applyFill="1" applyBorder="1" applyAlignment="1">
      <alignment horizontal="left" vertical="top"/>
    </xf>
    <xf numFmtId="0" fontId="23" fillId="0" borderId="52" xfId="3" applyFont="1" applyFill="1" applyBorder="1" applyAlignment="1">
      <alignment horizontal="left" vertical="top"/>
    </xf>
    <xf numFmtId="0" fontId="23" fillId="0" borderId="10" xfId="3" applyFont="1" applyFill="1" applyBorder="1" applyAlignment="1">
      <alignment vertical="top" wrapText="1"/>
    </xf>
    <xf numFmtId="0" fontId="23" fillId="0" borderId="28" xfId="3" applyFont="1" applyFill="1" applyBorder="1" applyAlignment="1">
      <alignment horizontal="left" vertical="top"/>
    </xf>
    <xf numFmtId="0" fontId="23" fillId="0" borderId="37" xfId="3" applyFont="1" applyFill="1" applyBorder="1" applyAlignment="1">
      <alignment horizontal="left" vertical="top" wrapText="1"/>
    </xf>
    <xf numFmtId="0" fontId="23" fillId="0" borderId="36" xfId="3" applyFont="1" applyFill="1" applyBorder="1" applyAlignment="1">
      <alignment vertical="top" wrapText="1"/>
    </xf>
    <xf numFmtId="169" fontId="9" fillId="0" borderId="38" xfId="3" applyNumberFormat="1" applyFont="1" applyFill="1" applyBorder="1" applyAlignment="1">
      <alignment horizontal="left" vertical="top"/>
    </xf>
    <xf numFmtId="0" fontId="23" fillId="0" borderId="15" xfId="3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center" wrapText="1"/>
    </xf>
    <xf numFmtId="49" fontId="23" fillId="0" borderId="17" xfId="3" applyNumberFormat="1" applyFont="1" applyFill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center"/>
    </xf>
    <xf numFmtId="169" fontId="45" fillId="0" borderId="33" xfId="3" applyNumberFormat="1" applyFont="1" applyFill="1" applyBorder="1" applyAlignment="1">
      <alignment horizontal="center" vertical="center" wrapText="1"/>
    </xf>
    <xf numFmtId="49" fontId="44" fillId="0" borderId="33" xfId="3" applyNumberFormat="1" applyFont="1" applyFill="1" applyBorder="1" applyAlignment="1">
      <alignment horizontal="center" vertical="center" wrapText="1"/>
    </xf>
    <xf numFmtId="169" fontId="44" fillId="0" borderId="33" xfId="3" applyNumberFormat="1" applyFont="1" applyFill="1" applyBorder="1" applyAlignment="1">
      <alignment horizontal="center" vertical="center" wrapText="1"/>
    </xf>
    <xf numFmtId="0" fontId="44" fillId="0" borderId="21" xfId="3" applyFont="1" applyFill="1" applyBorder="1" applyAlignment="1">
      <alignment horizontal="center" vertical="center" wrapText="1"/>
    </xf>
    <xf numFmtId="0" fontId="23" fillId="0" borderId="32" xfId="3" applyFont="1" applyFill="1" applyBorder="1" applyAlignment="1">
      <alignment vertical="top"/>
    </xf>
    <xf numFmtId="49" fontId="23" fillId="0" borderId="53" xfId="3" applyNumberFormat="1" applyFont="1" applyFill="1" applyBorder="1" applyAlignment="1">
      <alignment horizontal="left" vertical="top"/>
    </xf>
    <xf numFmtId="49" fontId="23" fillId="0" borderId="1" xfId="3" applyNumberFormat="1" applyFont="1" applyFill="1" applyBorder="1" applyAlignment="1">
      <alignment vertical="top"/>
    </xf>
    <xf numFmtId="49" fontId="23" fillId="0" borderId="10" xfId="3" applyNumberFormat="1" applyFont="1" applyFill="1" applyBorder="1" applyAlignment="1">
      <alignment vertical="top"/>
    </xf>
    <xf numFmtId="0" fontId="23" fillId="0" borderId="12" xfId="3" applyFont="1" applyFill="1" applyBorder="1" applyAlignment="1">
      <alignment vertical="top" wrapText="1"/>
    </xf>
    <xf numFmtId="0" fontId="23" fillId="0" borderId="12" xfId="3" applyFont="1" applyFill="1" applyBorder="1" applyAlignment="1">
      <alignment horizontal="left" vertical="top"/>
    </xf>
    <xf numFmtId="49" fontId="23" fillId="0" borderId="37" xfId="3" applyNumberFormat="1" applyFont="1" applyFill="1" applyBorder="1" applyAlignment="1">
      <alignment horizontal="left" vertical="top"/>
    </xf>
    <xf numFmtId="49" fontId="9" fillId="0" borderId="37" xfId="3" applyNumberFormat="1" applyFont="1" applyFill="1" applyBorder="1" applyAlignment="1">
      <alignment horizontal="left" vertical="top"/>
    </xf>
    <xf numFmtId="0" fontId="23" fillId="0" borderId="1" xfId="3" applyFont="1" applyFill="1" applyBorder="1" applyAlignment="1">
      <alignment horizontal="center" vertical="top"/>
    </xf>
    <xf numFmtId="0" fontId="23" fillId="0" borderId="26" xfId="3" applyFont="1" applyFill="1" applyBorder="1" applyAlignment="1">
      <alignment vertical="top"/>
    </xf>
    <xf numFmtId="0" fontId="23" fillId="0" borderId="7" xfId="3" applyFont="1" applyFill="1" applyBorder="1" applyAlignment="1">
      <alignment horizontal="left" vertical="top"/>
    </xf>
    <xf numFmtId="49" fontId="23" fillId="0" borderId="38" xfId="3" applyNumberFormat="1" applyFont="1" applyFill="1" applyBorder="1" applyAlignment="1">
      <alignment horizontal="left" vertical="top"/>
    </xf>
    <xf numFmtId="0" fontId="23" fillId="0" borderId="33" xfId="3" applyFont="1" applyFill="1" applyBorder="1" applyAlignment="1">
      <alignment vertical="top"/>
    </xf>
    <xf numFmtId="0" fontId="23" fillId="0" borderId="23" xfId="3" applyFont="1" applyFill="1" applyBorder="1" applyAlignment="1">
      <alignment vertical="top"/>
    </xf>
    <xf numFmtId="0" fontId="9" fillId="0" borderId="30" xfId="3" applyFont="1" applyFill="1" applyBorder="1" applyAlignment="1">
      <alignment horizontal="left" vertical="top"/>
    </xf>
    <xf numFmtId="0" fontId="23" fillId="0" borderId="8" xfId="3" applyFont="1" applyFill="1" applyBorder="1" applyAlignment="1">
      <alignment vertical="top"/>
    </xf>
    <xf numFmtId="0" fontId="9" fillId="0" borderId="8" xfId="3" applyFont="1" applyFill="1" applyBorder="1" applyAlignment="1">
      <alignment horizontal="left" vertical="top"/>
    </xf>
    <xf numFmtId="170" fontId="23" fillId="0" borderId="1" xfId="3" applyNumberFormat="1" applyFont="1" applyFill="1" applyBorder="1" applyAlignment="1">
      <alignment horizontal="left" vertical="top"/>
    </xf>
    <xf numFmtId="169" fontId="23" fillId="0" borderId="2" xfId="3" applyNumberFormat="1" applyFont="1" applyFill="1" applyBorder="1" applyAlignment="1">
      <alignment horizontal="left" vertical="top" wrapText="1"/>
    </xf>
    <xf numFmtId="0" fontId="9" fillId="0" borderId="28" xfId="3" applyFont="1" applyFill="1" applyBorder="1" applyAlignment="1">
      <alignment horizontal="center" vertical="top"/>
    </xf>
    <xf numFmtId="170" fontId="9" fillId="0" borderId="33" xfId="3" applyNumberFormat="1" applyFont="1" applyFill="1" applyBorder="1" applyAlignment="1">
      <alignment horizontal="left" vertical="top" wrapText="1"/>
    </xf>
    <xf numFmtId="170" fontId="9" fillId="0" borderId="1" xfId="3" applyNumberFormat="1" applyFont="1" applyFill="1" applyBorder="1" applyAlignment="1">
      <alignment horizontal="left" vertical="top" wrapText="1"/>
    </xf>
    <xf numFmtId="0" fontId="9" fillId="0" borderId="10" xfId="3" applyFont="1" applyFill="1" applyBorder="1" applyAlignment="1">
      <alignment horizontal="left" vertical="top" wrapText="1"/>
    </xf>
    <xf numFmtId="0" fontId="23" fillId="0" borderId="13" xfId="3" applyFont="1" applyFill="1" applyBorder="1" applyAlignment="1">
      <alignment vertical="top"/>
    </xf>
    <xf numFmtId="0" fontId="9" fillId="0" borderId="8" xfId="3" applyFont="1" applyFill="1" applyBorder="1" applyAlignment="1">
      <alignment horizontal="center" vertical="center"/>
    </xf>
    <xf numFmtId="1" fontId="23" fillId="0" borderId="23" xfId="3" applyNumberFormat="1" applyFont="1" applyFill="1" applyBorder="1" applyAlignment="1">
      <alignment horizontal="left" vertical="top"/>
    </xf>
    <xf numFmtId="1" fontId="23" fillId="0" borderId="26" xfId="3" applyNumberFormat="1" applyFont="1" applyFill="1" applyBorder="1" applyAlignment="1">
      <alignment horizontal="left" vertical="top"/>
    </xf>
    <xf numFmtId="1" fontId="23" fillId="0" borderId="28" xfId="3" applyNumberFormat="1" applyFont="1" applyFill="1" applyBorder="1" applyAlignment="1">
      <alignment horizontal="left" vertical="top"/>
    </xf>
    <xf numFmtId="49" fontId="23" fillId="0" borderId="2" xfId="3" applyNumberFormat="1" applyFont="1" applyFill="1" applyBorder="1" applyAlignment="1">
      <alignment vertical="top"/>
    </xf>
    <xf numFmtId="49" fontId="23" fillId="0" borderId="36" xfId="3" applyNumberFormat="1" applyFont="1" applyFill="1" applyBorder="1" applyAlignment="1">
      <alignment horizontal="left" vertical="top" wrapText="1"/>
    </xf>
    <xf numFmtId="0" fontId="9" fillId="0" borderId="14" xfId="3" applyFont="1" applyFill="1" applyBorder="1" applyAlignment="1">
      <alignment horizontal="right" vertical="top" wrapText="1"/>
    </xf>
    <xf numFmtId="169" fontId="23" fillId="0" borderId="47" xfId="3" applyNumberFormat="1" applyFont="1" applyFill="1" applyBorder="1" applyAlignment="1">
      <alignment horizontal="left" vertical="top" wrapText="1"/>
    </xf>
    <xf numFmtId="170" fontId="9" fillId="0" borderId="34" xfId="3" applyNumberFormat="1" applyFont="1" applyFill="1" applyBorder="1" applyAlignment="1">
      <alignment horizontal="left" vertical="top"/>
    </xf>
    <xf numFmtId="170" fontId="9" fillId="0" borderId="1" xfId="3" applyNumberFormat="1" applyFont="1" applyFill="1" applyBorder="1" applyAlignment="1">
      <alignment horizontal="left" vertical="top"/>
    </xf>
    <xf numFmtId="0" fontId="9" fillId="0" borderId="8" xfId="3" applyFont="1" applyFill="1" applyBorder="1" applyAlignment="1">
      <alignment horizontal="center" vertical="top" wrapText="1"/>
    </xf>
    <xf numFmtId="169" fontId="23" fillId="0" borderId="35" xfId="3" applyNumberFormat="1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top" wrapText="1"/>
    </xf>
    <xf numFmtId="169" fontId="23" fillId="0" borderId="5" xfId="3" applyNumberFormat="1" applyFont="1" applyFill="1" applyBorder="1" applyAlignment="1">
      <alignment horizontal="left" vertical="top"/>
    </xf>
    <xf numFmtId="0" fontId="23" fillId="0" borderId="10" xfId="3" applyFont="1" applyFill="1" applyBorder="1" applyAlignment="1">
      <alignment horizontal="right" vertical="top" wrapText="1"/>
    </xf>
    <xf numFmtId="49" fontId="9" fillId="0" borderId="10" xfId="3" applyNumberFormat="1" applyFont="1" applyFill="1" applyBorder="1" applyAlignment="1">
      <alignment horizontal="center" vertical="top"/>
    </xf>
    <xf numFmtId="0" fontId="9" fillId="0" borderId="10" xfId="3" applyFont="1" applyFill="1" applyBorder="1" applyAlignment="1">
      <alignment horizontal="center" vertical="top" wrapText="1"/>
    </xf>
    <xf numFmtId="49" fontId="9" fillId="0" borderId="36" xfId="3" applyNumberFormat="1" applyFont="1" applyFill="1" applyBorder="1" applyAlignment="1">
      <alignment horizontal="center" vertical="top"/>
    </xf>
    <xf numFmtId="0" fontId="9" fillId="0" borderId="36" xfId="3" applyFont="1" applyFill="1" applyBorder="1" applyAlignment="1">
      <alignment horizontal="center" vertical="top" wrapText="1"/>
    </xf>
    <xf numFmtId="0" fontId="23" fillId="0" borderId="38" xfId="3" applyFont="1" applyFill="1" applyBorder="1" applyAlignment="1">
      <alignment vertical="top" wrapText="1"/>
    </xf>
    <xf numFmtId="49" fontId="23" fillId="0" borderId="33" xfId="3" applyNumberFormat="1" applyFont="1" applyFill="1" applyBorder="1" applyAlignment="1">
      <alignment vertical="top"/>
    </xf>
    <xf numFmtId="0" fontId="23" fillId="0" borderId="32" xfId="3" applyFont="1" applyFill="1" applyBorder="1" applyAlignment="1">
      <alignment vertical="top" wrapText="1"/>
    </xf>
    <xf numFmtId="0" fontId="23" fillId="0" borderId="0" xfId="3" applyFont="1" applyFill="1" applyBorder="1" applyAlignment="1">
      <alignment vertical="top"/>
    </xf>
    <xf numFmtId="170" fontId="23" fillId="0" borderId="23" xfId="3" applyNumberFormat="1" applyFont="1" applyFill="1" applyBorder="1" applyAlignment="1">
      <alignment horizontal="left" vertical="top"/>
    </xf>
    <xf numFmtId="170" fontId="23" fillId="0" borderId="26" xfId="3" applyNumberFormat="1" applyFont="1" applyFill="1" applyBorder="1" applyAlignment="1">
      <alignment horizontal="left" vertical="top"/>
    </xf>
    <xf numFmtId="49" fontId="9" fillId="0" borderId="8" xfId="3" applyNumberFormat="1" applyFont="1" applyFill="1" applyBorder="1" applyAlignment="1">
      <alignment horizontal="left" vertical="top"/>
    </xf>
    <xf numFmtId="170" fontId="9" fillId="0" borderId="26" xfId="3" applyNumberFormat="1" applyFont="1" applyFill="1" applyBorder="1" applyAlignment="1">
      <alignment horizontal="left" vertical="top"/>
    </xf>
    <xf numFmtId="49" fontId="23" fillId="0" borderId="36" xfId="3" applyNumberFormat="1" applyFont="1" applyFill="1" applyBorder="1" applyAlignment="1">
      <alignment vertical="top"/>
    </xf>
    <xf numFmtId="0" fontId="23" fillId="0" borderId="38" xfId="3" applyFont="1" applyFill="1" applyBorder="1" applyAlignment="1">
      <alignment horizontal="left" vertical="top" wrapText="1"/>
    </xf>
    <xf numFmtId="169" fontId="23" fillId="0" borderId="47" xfId="3" applyNumberFormat="1" applyFont="1" applyFill="1" applyBorder="1" applyAlignment="1">
      <alignment horizontal="left" vertical="top"/>
    </xf>
    <xf numFmtId="2" fontId="9" fillId="0" borderId="47" xfId="3" applyNumberFormat="1" applyFont="1" applyFill="1" applyBorder="1" applyAlignment="1">
      <alignment horizontal="left" vertical="top" wrapText="1"/>
    </xf>
    <xf numFmtId="2" fontId="9" fillId="0" borderId="47" xfId="3" applyNumberFormat="1" applyFont="1" applyFill="1" applyBorder="1" applyAlignment="1">
      <alignment horizontal="center" vertical="top" wrapText="1"/>
    </xf>
    <xf numFmtId="49" fontId="23" fillId="0" borderId="32" xfId="3" applyNumberFormat="1" applyFont="1" applyFill="1" applyBorder="1" applyAlignment="1">
      <alignment vertical="top"/>
    </xf>
    <xf numFmtId="0" fontId="9" fillId="0" borderId="32" xfId="3" applyFont="1" applyFill="1" applyBorder="1" applyAlignment="1">
      <alignment horizontal="left" vertical="top"/>
    </xf>
    <xf numFmtId="0" fontId="9" fillId="0" borderId="52" xfId="3" applyFont="1" applyFill="1" applyBorder="1" applyAlignment="1">
      <alignment horizontal="left" vertical="top"/>
    </xf>
    <xf numFmtId="49" fontId="23" fillId="0" borderId="8" xfId="3" applyNumberFormat="1" applyFont="1" applyFill="1" applyBorder="1" applyAlignment="1">
      <alignment vertical="top"/>
    </xf>
    <xf numFmtId="170" fontId="9" fillId="0" borderId="32" xfId="3" applyNumberFormat="1" applyFont="1" applyFill="1" applyBorder="1" applyAlignment="1">
      <alignment horizontal="left" vertical="top"/>
    </xf>
    <xf numFmtId="49" fontId="23" fillId="0" borderId="1" xfId="3" applyNumberFormat="1" applyFont="1" applyFill="1" applyBorder="1" applyAlignment="1">
      <alignment vertical="top" wrapText="1"/>
    </xf>
    <xf numFmtId="0" fontId="9" fillId="0" borderId="54" xfId="3" applyFont="1" applyFill="1" applyBorder="1" applyAlignment="1">
      <alignment horizontal="center" vertical="center"/>
    </xf>
    <xf numFmtId="169" fontId="23" fillId="0" borderId="35" xfId="3" applyNumberFormat="1" applyFont="1" applyFill="1" applyBorder="1" applyAlignment="1">
      <alignment horizontal="left" vertical="top"/>
    </xf>
    <xf numFmtId="0" fontId="23" fillId="0" borderId="55" xfId="3" applyFont="1" applyFill="1" applyBorder="1" applyAlignment="1">
      <alignment vertical="center" wrapText="1"/>
    </xf>
    <xf numFmtId="0" fontId="23" fillId="0" borderId="7" xfId="3" applyFont="1" applyFill="1" applyBorder="1" applyAlignment="1">
      <alignment vertical="center" wrapText="1"/>
    </xf>
    <xf numFmtId="0" fontId="9" fillId="0" borderId="9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left" vertical="top"/>
    </xf>
    <xf numFmtId="0" fontId="9" fillId="0" borderId="38" xfId="3" applyFont="1" applyFill="1" applyBorder="1" applyAlignment="1">
      <alignment horizontal="right" vertical="top"/>
    </xf>
    <xf numFmtId="169" fontId="9" fillId="0" borderId="47" xfId="3" applyNumberFormat="1" applyFont="1" applyFill="1" applyBorder="1" applyAlignment="1">
      <alignment horizontal="left" vertical="top"/>
    </xf>
    <xf numFmtId="49" fontId="9" fillId="0" borderId="17" xfId="3" applyNumberFormat="1" applyFont="1" applyFill="1" applyBorder="1" applyAlignment="1">
      <alignment horizontal="center" vertical="center" wrapText="1"/>
    </xf>
    <xf numFmtId="0" fontId="6" fillId="0" borderId="32" xfId="3" applyFont="1" applyFill="1" applyBorder="1" applyAlignment="1">
      <alignment horizontal="left" vertical="top" wrapText="1"/>
    </xf>
    <xf numFmtId="169" fontId="23" fillId="0" borderId="32" xfId="3" applyNumberFormat="1" applyFont="1" applyFill="1" applyBorder="1" applyAlignment="1">
      <alignment horizontal="left" vertical="top" wrapText="1"/>
    </xf>
    <xf numFmtId="0" fontId="23" fillId="0" borderId="32" xfId="3" applyNumberFormat="1" applyFont="1" applyFill="1" applyBorder="1" applyAlignment="1">
      <alignment horizontal="left" vertical="top" wrapText="1"/>
    </xf>
    <xf numFmtId="49" fontId="12" fillId="0" borderId="33" xfId="3" applyNumberFormat="1" applyFont="1" applyFill="1" applyBorder="1" applyAlignment="1">
      <alignment horizontal="left" vertical="top" wrapText="1"/>
    </xf>
    <xf numFmtId="2" fontId="9" fillId="0" borderId="21" xfId="3" applyNumberFormat="1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23" fillId="0" borderId="1" xfId="3" applyNumberFormat="1" applyFont="1" applyFill="1" applyBorder="1" applyAlignment="1">
      <alignment horizontal="left" vertical="top"/>
    </xf>
    <xf numFmtId="49" fontId="12" fillId="0" borderId="1" xfId="3" applyNumberFormat="1" applyFont="1" applyFill="1" applyBorder="1" applyAlignment="1">
      <alignment horizontal="left" vertical="top" wrapText="1"/>
    </xf>
    <xf numFmtId="2" fontId="9" fillId="0" borderId="26" xfId="3" applyNumberFormat="1" applyFont="1" applyFill="1" applyBorder="1" applyAlignment="1">
      <alignment horizontal="left" vertical="top" wrapText="1"/>
    </xf>
    <xf numFmtId="0" fontId="23" fillId="0" borderId="1" xfId="3" applyNumberFormat="1" applyFont="1" applyFill="1" applyBorder="1" applyAlignment="1">
      <alignment horizontal="left" vertical="top" wrapText="1"/>
    </xf>
    <xf numFmtId="169" fontId="23" fillId="0" borderId="10" xfId="3" applyNumberFormat="1" applyFont="1" applyFill="1" applyBorder="1" applyAlignment="1">
      <alignment horizontal="left" vertical="top" wrapText="1"/>
    </xf>
    <xf numFmtId="49" fontId="12" fillId="0" borderId="10" xfId="3" applyNumberFormat="1" applyFont="1" applyFill="1" applyBorder="1" applyAlignment="1">
      <alignment horizontal="left" vertical="top" wrapText="1"/>
    </xf>
    <xf numFmtId="2" fontId="12" fillId="0" borderId="25" xfId="3" applyNumberFormat="1" applyFont="1" applyFill="1" applyBorder="1" applyAlignment="1">
      <alignment horizontal="left" vertical="top" wrapText="1"/>
    </xf>
    <xf numFmtId="2" fontId="12" fillId="0" borderId="26" xfId="3" applyNumberFormat="1" applyFont="1" applyFill="1" applyBorder="1" applyAlignment="1">
      <alignment horizontal="left" vertical="top" wrapText="1"/>
    </xf>
    <xf numFmtId="2" fontId="23" fillId="0" borderId="26" xfId="3" applyNumberFormat="1" applyFont="1" applyFill="1" applyBorder="1" applyAlignment="1">
      <alignment horizontal="left" vertical="top" wrapText="1"/>
    </xf>
    <xf numFmtId="2" fontId="23" fillId="0" borderId="28" xfId="3" applyNumberFormat="1" applyFont="1" applyFill="1" applyBorder="1" applyAlignment="1">
      <alignment horizontal="left" vertical="top" wrapText="1"/>
    </xf>
    <xf numFmtId="0" fontId="6" fillId="0" borderId="38" xfId="3" applyFont="1" applyFill="1" applyBorder="1" applyAlignment="1">
      <alignment horizontal="center" vertical="center" wrapText="1"/>
    </xf>
    <xf numFmtId="0" fontId="6" fillId="0" borderId="38" xfId="3" applyFont="1" applyFill="1" applyBorder="1" applyAlignment="1">
      <alignment vertical="center" wrapText="1"/>
    </xf>
    <xf numFmtId="169" fontId="23" fillId="0" borderId="38" xfId="3" applyNumberFormat="1" applyFont="1" applyFill="1" applyBorder="1" applyAlignment="1">
      <alignment horizontal="left" vertical="top" wrapText="1"/>
    </xf>
    <xf numFmtId="49" fontId="9" fillId="0" borderId="38" xfId="3" applyNumberFormat="1" applyFont="1" applyFill="1" applyBorder="1" applyAlignment="1">
      <alignment horizontal="left" vertical="top" wrapText="1"/>
    </xf>
    <xf numFmtId="49" fontId="12" fillId="0" borderId="38" xfId="3" applyNumberFormat="1" applyFont="1" applyFill="1" applyBorder="1" applyAlignment="1">
      <alignment horizontal="left" vertical="top" wrapText="1"/>
    </xf>
    <xf numFmtId="2" fontId="12" fillId="0" borderId="48" xfId="3" applyNumberFormat="1" applyFont="1" applyFill="1" applyBorder="1" applyAlignment="1">
      <alignment horizontal="left" vertical="top" wrapText="1"/>
    </xf>
    <xf numFmtId="49" fontId="12" fillId="0" borderId="8" xfId="3" applyNumberFormat="1" applyFont="1" applyFill="1" applyBorder="1" applyAlignment="1">
      <alignment horizontal="left" vertical="top" wrapText="1"/>
    </xf>
    <xf numFmtId="2" fontId="12" fillId="0" borderId="23" xfId="3" applyNumberFormat="1" applyFont="1" applyFill="1" applyBorder="1" applyAlignment="1">
      <alignment horizontal="left" vertical="top" wrapText="1"/>
    </xf>
    <xf numFmtId="2" fontId="23" fillId="0" borderId="23" xfId="3" applyNumberFormat="1" applyFont="1" applyFill="1" applyBorder="1" applyAlignment="1">
      <alignment horizontal="left" vertical="top"/>
    </xf>
    <xf numFmtId="49" fontId="23" fillId="0" borderId="7" xfId="3" applyNumberFormat="1" applyFont="1" applyFill="1" applyBorder="1" applyAlignment="1">
      <alignment horizontal="left" vertical="top" wrapText="1"/>
    </xf>
    <xf numFmtId="49" fontId="9" fillId="0" borderId="1" xfId="3" applyNumberFormat="1" applyFont="1" applyFill="1" applyBorder="1" applyAlignment="1">
      <alignment horizontal="left" vertical="top" wrapText="1"/>
    </xf>
    <xf numFmtId="0" fontId="23" fillId="0" borderId="9" xfId="3" applyFont="1" applyFill="1" applyBorder="1" applyAlignment="1">
      <alignment horizontal="left" vertical="top"/>
    </xf>
    <xf numFmtId="49" fontId="9" fillId="0" borderId="2" xfId="3" applyNumberFormat="1" applyFont="1" applyFill="1" applyBorder="1" applyAlignment="1">
      <alignment horizontal="left" vertical="top" wrapText="1"/>
    </xf>
    <xf numFmtId="2" fontId="9" fillId="0" borderId="28" xfId="3" applyNumberFormat="1" applyFont="1" applyFill="1" applyBorder="1" applyAlignment="1">
      <alignment horizontal="left" vertical="top" wrapText="1"/>
    </xf>
    <xf numFmtId="0" fontId="23" fillId="0" borderId="15" xfId="3" applyFont="1" applyFill="1" applyBorder="1" applyAlignment="1">
      <alignment horizontal="left" vertical="top" wrapText="1"/>
    </xf>
    <xf numFmtId="0" fontId="23" fillId="0" borderId="17" xfId="3" applyFont="1" applyFill="1" applyBorder="1" applyAlignment="1">
      <alignment horizontal="left" vertical="top" wrapText="1"/>
    </xf>
    <xf numFmtId="169" fontId="23" fillId="0" borderId="17" xfId="3" applyNumberFormat="1" applyFont="1" applyFill="1" applyBorder="1" applyAlignment="1">
      <alignment horizontal="left" vertical="top" wrapText="1"/>
    </xf>
    <xf numFmtId="49" fontId="23" fillId="0" borderId="17" xfId="3" applyNumberFormat="1" applyFont="1" applyFill="1" applyBorder="1" applyAlignment="1">
      <alignment horizontal="left" vertical="top" wrapText="1"/>
    </xf>
    <xf numFmtId="49" fontId="9" fillId="0" borderId="17" xfId="3" applyNumberFormat="1" applyFont="1" applyFill="1" applyBorder="1" applyAlignment="1">
      <alignment horizontal="left" vertical="top" wrapText="1"/>
    </xf>
    <xf numFmtId="2" fontId="9" fillId="0" borderId="19" xfId="3" applyNumberFormat="1" applyFont="1" applyFill="1" applyBorder="1" applyAlignment="1">
      <alignment horizontal="left" vertical="top" wrapText="1"/>
    </xf>
    <xf numFmtId="0" fontId="23" fillId="0" borderId="54" xfId="3" applyFont="1" applyFill="1" applyBorder="1" applyAlignment="1">
      <alignment horizontal="left" vertical="top" wrapText="1"/>
    </xf>
    <xf numFmtId="2" fontId="23" fillId="0" borderId="23" xfId="3" applyNumberFormat="1" applyFont="1" applyFill="1" applyBorder="1" applyAlignment="1">
      <alignment horizontal="left" vertical="top" wrapText="1"/>
    </xf>
    <xf numFmtId="0" fontId="23" fillId="0" borderId="56" xfId="3" applyFont="1" applyFill="1" applyBorder="1" applyAlignment="1">
      <alignment horizontal="left" vertical="top"/>
    </xf>
    <xf numFmtId="1" fontId="12" fillId="0" borderId="48" xfId="3" applyNumberFormat="1" applyFont="1" applyFill="1" applyBorder="1" applyAlignment="1">
      <alignment horizontal="left" vertical="top" wrapText="1"/>
    </xf>
    <xf numFmtId="49" fontId="23" fillId="0" borderId="32" xfId="3" applyNumberFormat="1" applyFont="1" applyFill="1" applyBorder="1" applyAlignment="1">
      <alignment horizontal="left" vertical="top" wrapText="1"/>
    </xf>
    <xf numFmtId="49" fontId="23" fillId="0" borderId="33" xfId="3" applyNumberFormat="1" applyFont="1" applyFill="1" applyBorder="1" applyAlignment="1">
      <alignment horizontal="left" vertical="top" wrapText="1"/>
    </xf>
    <xf numFmtId="1" fontId="12" fillId="0" borderId="21" xfId="3" applyNumberFormat="1" applyFont="1" applyFill="1" applyBorder="1" applyAlignment="1">
      <alignment horizontal="left" vertical="top" wrapText="1"/>
    </xf>
    <xf numFmtId="1" fontId="12" fillId="0" borderId="26" xfId="3" applyNumberFormat="1" applyFont="1" applyFill="1" applyBorder="1" applyAlignment="1">
      <alignment horizontal="left" vertical="top" wrapText="1"/>
    </xf>
    <xf numFmtId="1" fontId="12" fillId="0" borderId="25" xfId="3" applyNumberFormat="1" applyFont="1" applyFill="1" applyBorder="1" applyAlignment="1">
      <alignment horizontal="left" vertical="top" wrapText="1"/>
    </xf>
    <xf numFmtId="2" fontId="23" fillId="0" borderId="19" xfId="3" applyNumberFormat="1" applyFont="1" applyFill="1" applyBorder="1" applyAlignment="1">
      <alignment horizontal="left" vertical="top" wrapText="1"/>
    </xf>
    <xf numFmtId="0" fontId="23" fillId="0" borderId="45" xfId="3" applyFont="1" applyFill="1" applyBorder="1" applyAlignment="1">
      <alignment horizontal="left" vertical="top" wrapText="1"/>
    </xf>
    <xf numFmtId="169" fontId="23" fillId="0" borderId="33" xfId="3" applyNumberFormat="1" applyFont="1" applyFill="1" applyBorder="1" applyAlignment="1">
      <alignment horizontal="left" vertical="top" wrapText="1"/>
    </xf>
    <xf numFmtId="2" fontId="12" fillId="0" borderId="21" xfId="3" applyNumberFormat="1" applyFont="1" applyFill="1" applyBorder="1" applyAlignment="1">
      <alignment horizontal="left" vertical="top" wrapText="1"/>
    </xf>
    <xf numFmtId="49" fontId="9" fillId="0" borderId="8" xfId="3" applyNumberFormat="1" applyFont="1" applyFill="1" applyBorder="1" applyAlignment="1">
      <alignment horizontal="left" vertical="top" wrapText="1"/>
    </xf>
    <xf numFmtId="49" fontId="23" fillId="0" borderId="38" xfId="3" applyNumberFormat="1" applyFont="1" applyFill="1" applyBorder="1" applyAlignment="1">
      <alignment horizontal="left" vertical="top" wrapText="1"/>
    </xf>
    <xf numFmtId="2" fontId="23" fillId="0" borderId="48" xfId="3" applyNumberFormat="1" applyFont="1" applyFill="1" applyBorder="1" applyAlignment="1">
      <alignment horizontal="left" vertical="top" wrapText="1"/>
    </xf>
    <xf numFmtId="0" fontId="23" fillId="0" borderId="13" xfId="3" applyFont="1" applyFill="1" applyBorder="1" applyAlignment="1">
      <alignment horizontal="left" vertical="top"/>
    </xf>
    <xf numFmtId="0" fontId="23" fillId="0" borderId="57" xfId="3" applyFont="1" applyFill="1" applyBorder="1" applyAlignment="1">
      <alignment horizontal="left" vertical="top" wrapText="1"/>
    </xf>
    <xf numFmtId="49" fontId="23" fillId="0" borderId="13" xfId="3" applyNumberFormat="1" applyFont="1" applyFill="1" applyBorder="1" applyAlignment="1">
      <alignment horizontal="left" vertical="top" wrapText="1"/>
    </xf>
    <xf numFmtId="49" fontId="23" fillId="0" borderId="12" xfId="3" applyNumberFormat="1" applyFont="1" applyFill="1" applyBorder="1" applyAlignment="1">
      <alignment horizontal="left" vertical="top" wrapText="1"/>
    </xf>
    <xf numFmtId="0" fontId="12" fillId="0" borderId="2" xfId="3" applyFont="1" applyFill="1" applyBorder="1" applyAlignment="1">
      <alignment horizontal="left" vertical="top"/>
    </xf>
    <xf numFmtId="2" fontId="12" fillId="0" borderId="28" xfId="3" applyNumberFormat="1" applyFont="1" applyFill="1" applyBorder="1" applyAlignment="1">
      <alignment horizontal="left" vertical="top"/>
    </xf>
    <xf numFmtId="0" fontId="23" fillId="0" borderId="32" xfId="4" applyFont="1" applyFill="1" applyBorder="1" applyAlignment="1">
      <alignment vertical="center" wrapText="1"/>
    </xf>
    <xf numFmtId="0" fontId="23" fillId="0" borderId="32" xfId="3" applyFont="1" applyFill="1" applyBorder="1" applyAlignment="1">
      <alignment vertical="center" wrapText="1"/>
    </xf>
    <xf numFmtId="0" fontId="12" fillId="0" borderId="32" xfId="3" applyFont="1" applyFill="1" applyBorder="1" applyAlignment="1">
      <alignment horizontal="left" vertical="top"/>
    </xf>
    <xf numFmtId="2" fontId="12" fillId="0" borderId="52" xfId="3" applyNumberFormat="1" applyFont="1" applyFill="1" applyBorder="1" applyAlignment="1">
      <alignment horizontal="left" vertical="top"/>
    </xf>
    <xf numFmtId="0" fontId="23" fillId="0" borderId="1" xfId="4" applyFont="1" applyFill="1" applyBorder="1" applyAlignment="1">
      <alignment vertical="center" wrapText="1"/>
    </xf>
    <xf numFmtId="0" fontId="12" fillId="0" borderId="1" xfId="3" applyFont="1" applyFill="1" applyBorder="1" applyAlignment="1">
      <alignment horizontal="left" vertical="top"/>
    </xf>
    <xf numFmtId="2" fontId="12" fillId="0" borderId="26" xfId="3" applyNumberFormat="1" applyFont="1" applyFill="1" applyBorder="1" applyAlignment="1">
      <alignment horizontal="left" vertical="top"/>
    </xf>
    <xf numFmtId="0" fontId="12" fillId="0" borderId="10" xfId="3" applyFont="1" applyFill="1" applyBorder="1" applyAlignment="1">
      <alignment horizontal="left" vertical="top"/>
    </xf>
    <xf numFmtId="2" fontId="12" fillId="0" borderId="25" xfId="3" applyNumberFormat="1" applyFont="1" applyFill="1" applyBorder="1" applyAlignment="1">
      <alignment horizontal="left" vertical="top"/>
    </xf>
    <xf numFmtId="0" fontId="23" fillId="0" borderId="40" xfId="3" applyFont="1" applyFill="1" applyBorder="1" applyAlignment="1">
      <alignment horizontal="left" vertical="top" wrapText="1"/>
    </xf>
    <xf numFmtId="0" fontId="12" fillId="0" borderId="38" xfId="3" applyFont="1" applyFill="1" applyBorder="1" applyAlignment="1">
      <alignment horizontal="left" vertical="top"/>
    </xf>
    <xf numFmtId="2" fontId="12" fillId="0" borderId="48" xfId="3" applyNumberFormat="1" applyFont="1" applyFill="1" applyBorder="1" applyAlignment="1">
      <alignment horizontal="left" vertical="top"/>
    </xf>
    <xf numFmtId="0" fontId="12" fillId="0" borderId="8" xfId="3" applyFont="1" applyFill="1" applyBorder="1" applyAlignment="1">
      <alignment horizontal="left" vertical="top"/>
    </xf>
    <xf numFmtId="2" fontId="12" fillId="0" borderId="23" xfId="3" applyNumberFormat="1" applyFont="1" applyFill="1" applyBorder="1" applyAlignment="1">
      <alignment horizontal="left" vertical="top"/>
    </xf>
    <xf numFmtId="2" fontId="12" fillId="0" borderId="38" xfId="3" applyNumberFormat="1" applyFont="1" applyFill="1" applyBorder="1" applyAlignment="1">
      <alignment horizontal="left" vertical="top"/>
    </xf>
    <xf numFmtId="2" fontId="12" fillId="0" borderId="27" xfId="3" applyNumberFormat="1" applyFont="1" applyFill="1" applyBorder="1" applyAlignment="1">
      <alignment horizontal="center" vertical="top"/>
    </xf>
    <xf numFmtId="0" fontId="23" fillId="0" borderId="51" xfId="3" applyFont="1" applyFill="1" applyBorder="1" applyAlignment="1">
      <alignment horizontal="left" vertical="top" wrapText="1"/>
    </xf>
    <xf numFmtId="2" fontId="12" fillId="0" borderId="33" xfId="3" applyNumberFormat="1" applyFont="1" applyFill="1" applyBorder="1" applyAlignment="1">
      <alignment horizontal="left" vertical="top"/>
    </xf>
    <xf numFmtId="2" fontId="12" fillId="0" borderId="34" xfId="3" applyNumberFormat="1" applyFont="1" applyFill="1" applyBorder="1" applyAlignment="1">
      <alignment horizontal="center" vertical="top"/>
    </xf>
    <xf numFmtId="2" fontId="12" fillId="0" borderId="21" xfId="3" applyNumberFormat="1" applyFont="1" applyFill="1" applyBorder="1" applyAlignment="1">
      <alignment horizontal="left" vertical="top"/>
    </xf>
    <xf numFmtId="2" fontId="12" fillId="0" borderId="1" xfId="3" applyNumberFormat="1" applyFont="1" applyFill="1" applyBorder="1" applyAlignment="1">
      <alignment horizontal="left" vertical="top"/>
    </xf>
    <xf numFmtId="2" fontId="12" fillId="0" borderId="5" xfId="3" applyNumberFormat="1" applyFont="1" applyFill="1" applyBorder="1" applyAlignment="1">
      <alignment horizontal="center" vertical="top"/>
    </xf>
    <xf numFmtId="49" fontId="6" fillId="0" borderId="1" xfId="3" applyNumberFormat="1" applyFont="1" applyFill="1" applyBorder="1" applyAlignment="1">
      <alignment horizontal="left" vertical="top" wrapText="1"/>
    </xf>
    <xf numFmtId="2" fontId="6" fillId="0" borderId="26" xfId="3" applyNumberFormat="1" applyFont="1" applyFill="1" applyBorder="1" applyAlignment="1">
      <alignment horizontal="left" vertical="top" wrapText="1"/>
    </xf>
    <xf numFmtId="0" fontId="23" fillId="0" borderId="0" xfId="3" applyFont="1" applyFill="1" applyBorder="1" applyAlignment="1">
      <alignment horizontal="left" vertical="top" wrapText="1"/>
    </xf>
    <xf numFmtId="2" fontId="23" fillId="0" borderId="25" xfId="3" applyNumberFormat="1" applyFont="1" applyFill="1" applyBorder="1" applyAlignment="1">
      <alignment horizontal="left" vertical="top" wrapText="1"/>
    </xf>
    <xf numFmtId="2" fontId="23" fillId="0" borderId="1" xfId="3" applyNumberFormat="1" applyFont="1" applyFill="1" applyBorder="1" applyAlignment="1">
      <alignment horizontal="left" vertical="top"/>
    </xf>
    <xf numFmtId="0" fontId="23" fillId="0" borderId="39" xfId="3" applyFont="1" applyFill="1" applyBorder="1" applyAlignment="1">
      <alignment horizontal="left" vertical="top"/>
    </xf>
    <xf numFmtId="0" fontId="9" fillId="0" borderId="36" xfId="3" applyFont="1" applyFill="1" applyBorder="1" applyAlignment="1">
      <alignment horizontal="left" vertical="top"/>
    </xf>
    <xf numFmtId="49" fontId="12" fillId="0" borderId="36" xfId="3" applyNumberFormat="1" applyFont="1" applyFill="1" applyBorder="1" applyAlignment="1">
      <alignment horizontal="left" vertical="top" wrapText="1"/>
    </xf>
    <xf numFmtId="2" fontId="9" fillId="0" borderId="23" xfId="3" applyNumberFormat="1" applyFont="1" applyFill="1" applyBorder="1" applyAlignment="1">
      <alignment horizontal="left" vertical="top" wrapText="1"/>
    </xf>
    <xf numFmtId="2" fontId="23" fillId="0" borderId="52" xfId="3" applyNumberFormat="1" applyFont="1" applyFill="1" applyBorder="1" applyAlignment="1">
      <alignment horizontal="left" vertical="top" wrapText="1"/>
    </xf>
    <xf numFmtId="49" fontId="12" fillId="0" borderId="32" xfId="3" applyNumberFormat="1" applyFont="1" applyFill="1" applyBorder="1" applyAlignment="1">
      <alignment horizontal="left" vertical="top" wrapText="1"/>
    </xf>
    <xf numFmtId="2" fontId="12" fillId="0" borderId="52" xfId="3" applyNumberFormat="1" applyFont="1" applyFill="1" applyBorder="1" applyAlignment="1">
      <alignment horizontal="left" vertical="top" wrapText="1"/>
    </xf>
    <xf numFmtId="2" fontId="9" fillId="0" borderId="25" xfId="3" applyNumberFormat="1" applyFont="1" applyFill="1" applyBorder="1" applyAlignment="1">
      <alignment horizontal="left" vertical="top" wrapText="1"/>
    </xf>
    <xf numFmtId="0" fontId="23" fillId="0" borderId="12" xfId="3" applyFont="1" applyFill="1" applyBorder="1" applyAlignment="1">
      <alignment horizontal="left" vertical="top" wrapText="1"/>
    </xf>
    <xf numFmtId="49" fontId="23" fillId="0" borderId="0" xfId="3" applyNumberFormat="1" applyFont="1" applyFill="1" applyBorder="1" applyAlignment="1">
      <alignment horizontal="left" vertical="top" wrapText="1"/>
    </xf>
    <xf numFmtId="49" fontId="23" fillId="0" borderId="14" xfId="3" applyNumberFormat="1" applyFont="1" applyFill="1" applyBorder="1" applyAlignment="1">
      <alignment horizontal="left" vertical="top"/>
    </xf>
    <xf numFmtId="0" fontId="47" fillId="0" borderId="15" xfId="3" applyFont="1" applyFill="1" applyBorder="1" applyAlignment="1">
      <alignment horizontal="center" vertical="center" wrapText="1"/>
    </xf>
    <xf numFmtId="0" fontId="47" fillId="0" borderId="17" xfId="3" applyFont="1" applyFill="1" applyBorder="1" applyAlignment="1">
      <alignment horizontal="center" vertical="center" wrapText="1"/>
    </xf>
    <xf numFmtId="0" fontId="47" fillId="0" borderId="32" xfId="3" applyFont="1" applyFill="1" applyBorder="1" applyAlignment="1">
      <alignment vertical="center" wrapText="1"/>
    </xf>
    <xf numFmtId="0" fontId="47" fillId="0" borderId="32" xfId="3" applyFont="1" applyFill="1" applyBorder="1" applyAlignment="1">
      <alignment horizontal="left" vertical="top" wrapText="1"/>
    </xf>
    <xf numFmtId="49" fontId="47" fillId="0" borderId="33" xfId="3" applyNumberFormat="1" applyFont="1" applyFill="1" applyBorder="1" applyAlignment="1">
      <alignment horizontal="left" vertical="center" wrapText="1"/>
    </xf>
    <xf numFmtId="0" fontId="47" fillId="0" borderId="33" xfId="3" applyFont="1" applyFill="1" applyBorder="1" applyAlignment="1">
      <alignment horizontal="center" vertical="center" wrapText="1"/>
    </xf>
    <xf numFmtId="0" fontId="47" fillId="0" borderId="21" xfId="3" applyFont="1" applyFill="1" applyBorder="1" applyAlignment="1">
      <alignment horizontal="center" vertical="center" wrapText="1"/>
    </xf>
    <xf numFmtId="0" fontId="47" fillId="0" borderId="38" xfId="3" applyFont="1" applyFill="1" applyBorder="1" applyAlignment="1">
      <alignment vertical="top" wrapText="1"/>
    </xf>
    <xf numFmtId="0" fontId="48" fillId="0" borderId="38" xfId="3" applyFont="1" applyFill="1" applyBorder="1" applyAlignment="1">
      <alignment horizontal="right" vertical="center" wrapText="1"/>
    </xf>
    <xf numFmtId="0" fontId="47" fillId="0" borderId="38" xfId="3" applyFont="1" applyFill="1" applyBorder="1" applyAlignment="1">
      <alignment horizontal="left" vertical="top" wrapText="1"/>
    </xf>
    <xf numFmtId="49" fontId="47" fillId="0" borderId="38" xfId="3" applyNumberFormat="1" applyFont="1" applyFill="1" applyBorder="1" applyAlignment="1">
      <alignment horizontal="left" vertical="top" wrapText="1"/>
    </xf>
    <xf numFmtId="0" fontId="48" fillId="0" borderId="38" xfId="3" applyFont="1" applyFill="1" applyBorder="1" applyAlignment="1">
      <alignment vertical="top" wrapText="1"/>
    </xf>
    <xf numFmtId="0" fontId="48" fillId="0" borderId="48" xfId="3" applyFont="1" applyFill="1" applyBorder="1" applyAlignment="1">
      <alignment horizontal="center" vertical="center" wrapText="1"/>
    </xf>
    <xf numFmtId="49" fontId="47" fillId="0" borderId="32" xfId="3" applyNumberFormat="1" applyFont="1" applyFill="1" applyBorder="1" applyAlignment="1">
      <alignment horizontal="left" vertical="top" wrapText="1"/>
    </xf>
    <xf numFmtId="0" fontId="47" fillId="0" borderId="32" xfId="3" applyFont="1" applyFill="1" applyBorder="1" applyAlignment="1">
      <alignment vertical="top" wrapText="1"/>
    </xf>
    <xf numFmtId="0" fontId="47" fillId="0" borderId="52" xfId="3" applyFont="1" applyFill="1" applyBorder="1" applyAlignment="1">
      <alignment vertical="top" wrapText="1"/>
    </xf>
    <xf numFmtId="0" fontId="47" fillId="0" borderId="2" xfId="3" applyFont="1" applyFill="1" applyBorder="1" applyAlignment="1">
      <alignment vertical="top" wrapText="1"/>
    </xf>
    <xf numFmtId="0" fontId="48" fillId="0" borderId="2" xfId="3" applyFont="1" applyFill="1" applyBorder="1" applyAlignment="1">
      <alignment horizontal="center" vertical="center" wrapText="1"/>
    </xf>
    <xf numFmtId="0" fontId="47" fillId="0" borderId="2" xfId="3" applyFont="1" applyFill="1" applyBorder="1" applyAlignment="1">
      <alignment horizontal="left" vertical="top" wrapText="1"/>
    </xf>
    <xf numFmtId="49" fontId="47" fillId="0" borderId="2" xfId="3" applyNumberFormat="1" applyFont="1" applyFill="1" applyBorder="1" applyAlignment="1">
      <alignment horizontal="left" vertical="top" wrapText="1"/>
    </xf>
    <xf numFmtId="0" fontId="47" fillId="0" borderId="28" xfId="3" applyFont="1" applyFill="1" applyBorder="1" applyAlignment="1">
      <alignment vertical="top" wrapText="1"/>
    </xf>
    <xf numFmtId="0" fontId="47" fillId="0" borderId="15" xfId="3" applyFont="1" applyFill="1" applyBorder="1" applyAlignment="1">
      <alignment vertical="center" wrapText="1"/>
    </xf>
    <xf numFmtId="0" fontId="47" fillId="0" borderId="17" xfId="3" applyFont="1" applyFill="1" applyBorder="1" applyAlignment="1">
      <alignment vertical="center" wrapText="1"/>
    </xf>
    <xf numFmtId="0" fontId="47" fillId="0" borderId="17" xfId="3" applyFont="1" applyFill="1" applyBorder="1" applyAlignment="1">
      <alignment horizontal="left" vertical="center" wrapText="1"/>
    </xf>
    <xf numFmtId="49" fontId="47" fillId="0" borderId="17" xfId="3" applyNumberFormat="1" applyFont="1" applyFill="1" applyBorder="1" applyAlignment="1">
      <alignment horizontal="left" vertical="center" wrapText="1"/>
    </xf>
    <xf numFmtId="0" fontId="47" fillId="0" borderId="19" xfId="3" applyFont="1" applyFill="1" applyBorder="1" applyAlignment="1">
      <alignment vertical="top" wrapText="1"/>
    </xf>
    <xf numFmtId="0" fontId="47" fillId="0" borderId="1" xfId="3" applyFont="1" applyFill="1" applyBorder="1" applyAlignment="1">
      <alignment vertical="center" wrapText="1"/>
    </xf>
    <xf numFmtId="0" fontId="47" fillId="0" borderId="1" xfId="3" applyFont="1" applyFill="1" applyBorder="1" applyAlignment="1">
      <alignment horizontal="left" vertical="center" wrapText="1"/>
    </xf>
    <xf numFmtId="49" fontId="47" fillId="0" borderId="1" xfId="3" applyNumberFormat="1" applyFont="1" applyFill="1" applyBorder="1" applyAlignment="1">
      <alignment horizontal="left" vertical="center" wrapText="1"/>
    </xf>
    <xf numFmtId="0" fontId="47" fillId="0" borderId="26" xfId="3" applyFont="1" applyFill="1" applyBorder="1" applyAlignment="1">
      <alignment vertical="top" wrapText="1"/>
    </xf>
    <xf numFmtId="0" fontId="47" fillId="0" borderId="22" xfId="3" applyFont="1" applyFill="1" applyBorder="1" applyAlignment="1">
      <alignment vertical="center" wrapText="1"/>
    </xf>
    <xf numFmtId="0" fontId="47" fillId="0" borderId="32" xfId="3" applyFont="1" applyFill="1" applyBorder="1" applyAlignment="1">
      <alignment horizontal="left" vertical="center" wrapText="1"/>
    </xf>
    <xf numFmtId="49" fontId="47" fillId="0" borderId="32" xfId="3" applyNumberFormat="1" applyFont="1" applyFill="1" applyBorder="1" applyAlignment="1">
      <alignment horizontal="left" vertical="center" wrapText="1"/>
    </xf>
    <xf numFmtId="0" fontId="47" fillId="0" borderId="57" xfId="3" applyFont="1" applyFill="1" applyBorder="1" applyAlignment="1">
      <alignment vertical="center" wrapText="1"/>
    </xf>
    <xf numFmtId="0" fontId="47" fillId="0" borderId="38" xfId="3" applyFont="1" applyFill="1" applyBorder="1" applyAlignment="1">
      <alignment vertical="center" wrapText="1"/>
    </xf>
    <xf numFmtId="0" fontId="47" fillId="0" borderId="38" xfId="3" applyFont="1" applyFill="1" applyBorder="1" applyAlignment="1">
      <alignment horizontal="left" vertical="center" wrapText="1"/>
    </xf>
    <xf numFmtId="49" fontId="47" fillId="0" borderId="38" xfId="3" applyNumberFormat="1" applyFont="1" applyFill="1" applyBorder="1" applyAlignment="1">
      <alignment horizontal="left" vertical="center" wrapText="1"/>
    </xf>
    <xf numFmtId="0" fontId="47" fillId="0" borderId="48" xfId="3" applyFont="1" applyFill="1" applyBorder="1" applyAlignment="1">
      <alignment vertical="top" wrapText="1"/>
    </xf>
    <xf numFmtId="0" fontId="47" fillId="0" borderId="36" xfId="3" applyFont="1" applyFill="1" applyBorder="1" applyAlignment="1">
      <alignment vertical="top" wrapText="1"/>
    </xf>
    <xf numFmtId="0" fontId="48" fillId="0" borderId="36" xfId="3" applyFont="1" applyFill="1" applyBorder="1" applyAlignment="1">
      <alignment horizontal="right" vertical="center" wrapText="1"/>
    </xf>
    <xf numFmtId="49" fontId="47" fillId="0" borderId="36" xfId="3" applyNumberFormat="1" applyFont="1" applyFill="1" applyBorder="1" applyAlignment="1">
      <alignment horizontal="left" vertical="top" wrapText="1"/>
    </xf>
    <xf numFmtId="0" fontId="48" fillId="0" borderId="36" xfId="3" applyFont="1" applyFill="1" applyBorder="1" applyAlignment="1">
      <alignment vertical="top" wrapText="1"/>
    </xf>
    <xf numFmtId="0" fontId="48" fillId="0" borderId="30" xfId="3" applyFont="1" applyFill="1" applyBorder="1" applyAlignment="1">
      <alignment horizontal="center" vertical="center" wrapText="1"/>
    </xf>
    <xf numFmtId="0" fontId="47" fillId="0" borderId="8" xfId="3" applyFont="1" applyFill="1" applyBorder="1" applyAlignment="1">
      <alignment vertical="center" wrapText="1"/>
    </xf>
    <xf numFmtId="0" fontId="47" fillId="0" borderId="8" xfId="3" applyFont="1" applyFill="1" applyBorder="1" applyAlignment="1">
      <alignment horizontal="left" vertical="center" wrapText="1"/>
    </xf>
    <xf numFmtId="49" fontId="47" fillId="0" borderId="8" xfId="3" applyNumberFormat="1" applyFont="1" applyFill="1" applyBorder="1" applyAlignment="1">
      <alignment horizontal="left" vertical="center" wrapText="1"/>
    </xf>
    <xf numFmtId="0" fontId="47" fillId="0" borderId="23" xfId="3" applyFont="1" applyFill="1" applyBorder="1" applyAlignment="1">
      <alignment vertical="top" wrapText="1"/>
    </xf>
    <xf numFmtId="0" fontId="47" fillId="0" borderId="1" xfId="3" applyFont="1" applyFill="1" applyBorder="1" applyAlignment="1">
      <alignment vertical="top" wrapText="1"/>
    </xf>
    <xf numFmtId="0" fontId="48" fillId="0" borderId="1" xfId="3" applyFont="1" applyFill="1" applyBorder="1" applyAlignment="1">
      <alignment horizontal="center" vertical="center" wrapText="1"/>
    </xf>
    <xf numFmtId="0" fontId="47" fillId="0" borderId="1" xfId="3" applyFont="1" applyFill="1" applyBorder="1" applyAlignment="1">
      <alignment horizontal="left" vertical="top" wrapText="1"/>
    </xf>
    <xf numFmtId="49" fontId="47" fillId="0" borderId="1" xfId="3" applyNumberFormat="1" applyFont="1" applyFill="1" applyBorder="1" applyAlignment="1">
      <alignment horizontal="left" vertical="top" wrapText="1"/>
    </xf>
    <xf numFmtId="0" fontId="47" fillId="0" borderId="2" xfId="3" applyFont="1" applyFill="1" applyBorder="1" applyAlignment="1">
      <alignment vertical="center" wrapText="1"/>
    </xf>
    <xf numFmtId="0" fontId="47" fillId="0" borderId="2" xfId="3" applyFont="1" applyFill="1" applyBorder="1" applyAlignment="1">
      <alignment horizontal="left" vertical="center" wrapText="1"/>
    </xf>
    <xf numFmtId="49" fontId="47" fillId="0" borderId="2" xfId="3" applyNumberFormat="1" applyFont="1" applyFill="1" applyBorder="1" applyAlignment="1">
      <alignment horizontal="left" vertical="center" wrapText="1"/>
    </xf>
    <xf numFmtId="0" fontId="47" fillId="0" borderId="0" xfId="3" applyFont="1" applyFill="1"/>
    <xf numFmtId="0" fontId="9" fillId="0" borderId="48" xfId="3" applyFont="1" applyFill="1" applyBorder="1" applyAlignment="1">
      <alignment horizontal="center" vertical="top"/>
    </xf>
    <xf numFmtId="2" fontId="9" fillId="0" borderId="3" xfId="3" applyNumberFormat="1" applyFont="1" applyFill="1" applyBorder="1" applyAlignment="1">
      <alignment horizontal="center" vertical="top"/>
    </xf>
    <xf numFmtId="2" fontId="44" fillId="0" borderId="18" xfId="3" applyNumberFormat="1" applyFont="1" applyFill="1" applyBorder="1" applyAlignment="1">
      <alignment horizontal="center" vertical="center" wrapText="1"/>
    </xf>
    <xf numFmtId="2" fontId="23" fillId="0" borderId="13" xfId="3" applyNumberFormat="1" applyFont="1" applyFill="1" applyBorder="1" applyAlignment="1">
      <alignment horizontal="center" vertical="top"/>
    </xf>
    <xf numFmtId="2" fontId="23" fillId="0" borderId="5" xfId="3" applyNumberFormat="1" applyFont="1" applyFill="1" applyBorder="1" applyAlignment="1">
      <alignment horizontal="center" vertical="top"/>
    </xf>
    <xf numFmtId="2" fontId="23" fillId="0" borderId="27" xfId="3" applyNumberFormat="1" applyFont="1" applyFill="1" applyBorder="1" applyAlignment="1">
      <alignment horizontal="center" vertical="top"/>
    </xf>
    <xf numFmtId="2" fontId="9" fillId="0" borderId="27" xfId="3" applyNumberFormat="1" applyFont="1" applyFill="1" applyBorder="1" applyAlignment="1">
      <alignment horizontal="center" vertical="top"/>
    </xf>
    <xf numFmtId="2" fontId="23" fillId="0" borderId="35" xfId="3" applyNumberFormat="1" applyFont="1" applyFill="1" applyBorder="1" applyAlignment="1">
      <alignment horizontal="center" vertical="top"/>
    </xf>
    <xf numFmtId="2" fontId="23" fillId="0" borderId="5" xfId="3" applyNumberFormat="1" applyFont="1" applyFill="1" applyBorder="1" applyAlignment="1">
      <alignment horizontal="center" vertical="top" wrapText="1"/>
    </xf>
    <xf numFmtId="2" fontId="7" fillId="0" borderId="5" xfId="3" applyNumberFormat="1" applyFont="1" applyFill="1" applyBorder="1" applyAlignment="1">
      <alignment horizontal="center" vertical="top"/>
    </xf>
    <xf numFmtId="2" fontId="9" fillId="0" borderId="38" xfId="3" applyNumberFormat="1" applyFont="1" applyFill="1" applyBorder="1" applyAlignment="1">
      <alignment horizontal="center" vertical="top"/>
    </xf>
    <xf numFmtId="2" fontId="9" fillId="0" borderId="13" xfId="3" applyNumberFormat="1" applyFont="1" applyFill="1" applyBorder="1" applyAlignment="1">
      <alignment horizontal="center" vertical="top"/>
    </xf>
    <xf numFmtId="2" fontId="9" fillId="0" borderId="46" xfId="3" applyNumberFormat="1" applyFont="1" applyFill="1" applyBorder="1" applyAlignment="1">
      <alignment horizontal="center" vertical="top"/>
    </xf>
    <xf numFmtId="2" fontId="23" fillId="0" borderId="33" xfId="3" applyNumberFormat="1" applyFont="1" applyFill="1" applyBorder="1" applyAlignment="1">
      <alignment horizontal="left" vertical="top"/>
    </xf>
    <xf numFmtId="2" fontId="23" fillId="0" borderId="34" xfId="3" applyNumberFormat="1" applyFont="1" applyFill="1" applyBorder="1" applyAlignment="1">
      <alignment horizontal="left" vertical="top"/>
    </xf>
    <xf numFmtId="2" fontId="23" fillId="0" borderId="1" xfId="3" applyNumberFormat="1" applyFont="1" applyFill="1" applyBorder="1" applyAlignment="1">
      <alignment horizontal="center" vertical="top"/>
    </xf>
    <xf numFmtId="2" fontId="23" fillId="0" borderId="0" xfId="3" applyNumberFormat="1" applyFont="1" applyFill="1" applyBorder="1" applyAlignment="1">
      <alignment horizontal="center" vertical="top"/>
    </xf>
    <xf numFmtId="2" fontId="23" fillId="0" borderId="34" xfId="3" applyNumberFormat="1" applyFont="1" applyFill="1" applyBorder="1" applyAlignment="1">
      <alignment horizontal="center" vertical="top"/>
    </xf>
    <xf numFmtId="2" fontId="23" fillId="0" borderId="53" xfId="3" applyNumberFormat="1" applyFont="1" applyFill="1" applyBorder="1" applyAlignment="1">
      <alignment horizontal="center" vertical="top"/>
    </xf>
    <xf numFmtId="2" fontId="9" fillId="0" borderId="31" xfId="3" applyNumberFormat="1" applyFont="1" applyFill="1" applyBorder="1" applyAlignment="1">
      <alignment horizontal="center" vertical="top"/>
    </xf>
    <xf numFmtId="2" fontId="9" fillId="0" borderId="34" xfId="3" applyNumberFormat="1" applyFont="1" applyFill="1" applyBorder="1" applyAlignment="1">
      <alignment horizontal="center" vertical="top" wrapText="1"/>
    </xf>
    <xf numFmtId="2" fontId="9" fillId="0" borderId="5" xfId="3" applyNumberFormat="1" applyFont="1" applyFill="1" applyBorder="1" applyAlignment="1">
      <alignment horizontal="center" vertical="top" wrapText="1"/>
    </xf>
    <xf numFmtId="2" fontId="23" fillId="0" borderId="35" xfId="3" applyNumberFormat="1" applyFont="1" applyFill="1" applyBorder="1" applyAlignment="1">
      <alignment horizontal="center" vertical="top" wrapText="1"/>
    </xf>
    <xf numFmtId="2" fontId="9" fillId="0" borderId="53" xfId="3" applyNumberFormat="1" applyFont="1" applyFill="1" applyBorder="1" applyAlignment="1">
      <alignment horizontal="center" vertical="top"/>
    </xf>
    <xf numFmtId="2" fontId="12" fillId="0" borderId="34" xfId="3" applyNumberFormat="1" applyFont="1" applyFill="1" applyBorder="1" applyAlignment="1">
      <alignment horizontal="center" vertical="top" wrapText="1"/>
    </xf>
    <xf numFmtId="2" fontId="12" fillId="0" borderId="5" xfId="3" applyNumberFormat="1" applyFont="1" applyFill="1" applyBorder="1" applyAlignment="1">
      <alignment horizontal="center" vertical="top" wrapText="1"/>
    </xf>
    <xf numFmtId="2" fontId="12" fillId="0" borderId="1" xfId="3" applyNumberFormat="1" applyFont="1" applyFill="1" applyBorder="1" applyAlignment="1">
      <alignment horizontal="center" vertical="top" wrapText="1"/>
    </xf>
    <xf numFmtId="2" fontId="12" fillId="0" borderId="13" xfId="3" applyNumberFormat="1" applyFont="1" applyFill="1" applyBorder="1" applyAlignment="1">
      <alignment horizontal="center" vertical="top" wrapText="1"/>
    </xf>
    <xf numFmtId="2" fontId="23" fillId="0" borderId="1" xfId="3" applyNumberFormat="1" applyFont="1" applyFill="1" applyBorder="1" applyAlignment="1">
      <alignment horizontal="center" vertical="top" wrapText="1"/>
    </xf>
    <xf numFmtId="2" fontId="23" fillId="0" borderId="27" xfId="3" applyNumberFormat="1" applyFont="1" applyFill="1" applyBorder="1" applyAlignment="1">
      <alignment horizontal="center" vertical="top" wrapText="1"/>
    </xf>
    <xf numFmtId="2" fontId="12" fillId="0" borderId="47" xfId="3" applyNumberFormat="1" applyFont="1" applyFill="1" applyBorder="1" applyAlignment="1">
      <alignment horizontal="center" vertical="top" wrapText="1"/>
    </xf>
    <xf numFmtId="2" fontId="12" fillId="0" borderId="35" xfId="3" applyNumberFormat="1" applyFont="1" applyFill="1" applyBorder="1" applyAlignment="1">
      <alignment horizontal="center" vertical="top" wrapText="1"/>
    </xf>
    <xf numFmtId="2" fontId="9" fillId="0" borderId="27" xfId="3" applyNumberFormat="1" applyFont="1" applyFill="1" applyBorder="1" applyAlignment="1">
      <alignment horizontal="center" vertical="top" wrapText="1"/>
    </xf>
    <xf numFmtId="2" fontId="9" fillId="0" borderId="18" xfId="3" applyNumberFormat="1" applyFont="1" applyFill="1" applyBorder="1" applyAlignment="1">
      <alignment horizontal="center" vertical="top" wrapText="1"/>
    </xf>
    <xf numFmtId="2" fontId="23" fillId="0" borderId="18" xfId="3" applyNumberFormat="1" applyFont="1" applyFill="1" applyBorder="1" applyAlignment="1">
      <alignment horizontal="center" vertical="top" wrapText="1"/>
    </xf>
    <xf numFmtId="2" fontId="23" fillId="0" borderId="47" xfId="3" applyNumberFormat="1" applyFont="1" applyFill="1" applyBorder="1" applyAlignment="1">
      <alignment horizontal="center" vertical="top" wrapText="1"/>
    </xf>
    <xf numFmtId="2" fontId="12" fillId="0" borderId="53" xfId="3" applyNumberFormat="1" applyFont="1" applyFill="1" applyBorder="1" applyAlignment="1">
      <alignment horizontal="center" vertical="top"/>
    </xf>
    <xf numFmtId="2" fontId="12" fillId="0" borderId="13" xfId="3" applyNumberFormat="1" applyFont="1" applyFill="1" applyBorder="1" applyAlignment="1">
      <alignment horizontal="center" vertical="top"/>
    </xf>
    <xf numFmtId="2" fontId="12" fillId="0" borderId="47" xfId="3" applyNumberFormat="1" applyFont="1" applyFill="1" applyBorder="1" applyAlignment="1">
      <alignment horizontal="center" vertical="top"/>
    </xf>
    <xf numFmtId="2" fontId="12" fillId="0" borderId="35" xfId="3" applyNumberFormat="1" applyFont="1" applyFill="1" applyBorder="1" applyAlignment="1">
      <alignment horizontal="center" vertical="top"/>
    </xf>
    <xf numFmtId="2" fontId="6" fillId="0" borderId="5" xfId="3" applyNumberFormat="1" applyFont="1" applyFill="1" applyBorder="1" applyAlignment="1">
      <alignment horizontal="center" vertical="top" wrapText="1"/>
    </xf>
    <xf numFmtId="2" fontId="23" fillId="0" borderId="13" xfId="3" applyNumberFormat="1" applyFont="1" applyFill="1" applyBorder="1" applyAlignment="1">
      <alignment horizontal="center" vertical="top" wrapText="1"/>
    </xf>
    <xf numFmtId="2" fontId="23" fillId="0" borderId="53" xfId="3" applyNumberFormat="1" applyFont="1" applyFill="1" applyBorder="1" applyAlignment="1">
      <alignment horizontal="center" vertical="top" wrapText="1"/>
    </xf>
    <xf numFmtId="2" fontId="12" fillId="0" borderId="39" xfId="3" applyNumberFormat="1" applyFont="1" applyFill="1" applyBorder="1" applyAlignment="1">
      <alignment horizontal="center" vertical="top" wrapText="1"/>
    </xf>
    <xf numFmtId="2" fontId="12" fillId="0" borderId="53" xfId="3" applyNumberFormat="1" applyFont="1" applyFill="1" applyBorder="1" applyAlignment="1">
      <alignment horizontal="center" vertical="top" wrapText="1"/>
    </xf>
    <xf numFmtId="2" fontId="47" fillId="0" borderId="33" xfId="3" applyNumberFormat="1" applyFont="1" applyFill="1" applyBorder="1" applyAlignment="1">
      <alignment horizontal="center" vertical="center" wrapText="1"/>
    </xf>
    <xf numFmtId="2" fontId="47" fillId="0" borderId="34" xfId="3" applyNumberFormat="1" applyFont="1" applyFill="1" applyBorder="1" applyAlignment="1">
      <alignment horizontal="center" vertical="center" wrapText="1"/>
    </xf>
    <xf numFmtId="2" fontId="48" fillId="0" borderId="38" xfId="3" applyNumberFormat="1" applyFont="1" applyFill="1" applyBorder="1" applyAlignment="1">
      <alignment horizontal="center" vertical="center" wrapText="1"/>
    </xf>
    <xf numFmtId="2" fontId="48" fillId="0" borderId="47" xfId="3" applyNumberFormat="1" applyFont="1" applyFill="1" applyBorder="1" applyAlignment="1">
      <alignment horizontal="center" vertical="center" wrapText="1"/>
    </xf>
    <xf numFmtId="2" fontId="47" fillId="0" borderId="32" xfId="3" applyNumberFormat="1" applyFont="1" applyFill="1" applyBorder="1" applyAlignment="1">
      <alignment vertical="top" wrapText="1"/>
    </xf>
    <xf numFmtId="2" fontId="47" fillId="0" borderId="53" xfId="3" applyNumberFormat="1" applyFont="1" applyFill="1" applyBorder="1" applyAlignment="1">
      <alignment vertical="top" wrapText="1"/>
    </xf>
    <xf numFmtId="2" fontId="47" fillId="0" borderId="2" xfId="3" applyNumberFormat="1" applyFont="1" applyFill="1" applyBorder="1" applyAlignment="1">
      <alignment vertical="top" wrapText="1"/>
    </xf>
    <xf numFmtId="2" fontId="47" fillId="0" borderId="27" xfId="3" applyNumberFormat="1" applyFont="1" applyFill="1" applyBorder="1" applyAlignment="1">
      <alignment vertical="top" wrapText="1"/>
    </xf>
    <xf numFmtId="2" fontId="47" fillId="0" borderId="17" xfId="3" applyNumberFormat="1" applyFont="1" applyFill="1" applyBorder="1" applyAlignment="1">
      <alignment vertical="top" wrapText="1"/>
    </xf>
    <xf numFmtId="2" fontId="47" fillId="0" borderId="18" xfId="3" applyNumberFormat="1" applyFont="1" applyFill="1" applyBorder="1" applyAlignment="1">
      <alignment vertical="top" wrapText="1"/>
    </xf>
    <xf numFmtId="2" fontId="47" fillId="0" borderId="1" xfId="3" applyNumberFormat="1" applyFont="1" applyFill="1" applyBorder="1" applyAlignment="1">
      <alignment vertical="top" wrapText="1"/>
    </xf>
    <xf numFmtId="2" fontId="47" fillId="0" borderId="5" xfId="3" applyNumberFormat="1" applyFont="1" applyFill="1" applyBorder="1" applyAlignment="1">
      <alignment vertical="top" wrapText="1"/>
    </xf>
    <xf numFmtId="2" fontId="47" fillId="0" borderId="38" xfId="3" applyNumberFormat="1" applyFont="1" applyFill="1" applyBorder="1" applyAlignment="1">
      <alignment vertical="top" wrapText="1"/>
    </xf>
    <xf numFmtId="2" fontId="47" fillId="0" borderId="47" xfId="3" applyNumberFormat="1" applyFont="1" applyFill="1" applyBorder="1" applyAlignment="1">
      <alignment vertical="top" wrapText="1"/>
    </xf>
    <xf numFmtId="2" fontId="48" fillId="0" borderId="36" xfId="3" applyNumberFormat="1" applyFont="1" applyFill="1" applyBorder="1" applyAlignment="1">
      <alignment horizontal="center" vertical="center" wrapText="1"/>
    </xf>
    <xf numFmtId="2" fontId="48" fillId="0" borderId="39" xfId="3" applyNumberFormat="1" applyFont="1" applyFill="1" applyBorder="1" applyAlignment="1">
      <alignment horizontal="center" vertical="center" wrapText="1"/>
    </xf>
    <xf numFmtId="2" fontId="47" fillId="0" borderId="8" xfId="3" applyNumberFormat="1" applyFont="1" applyFill="1" applyBorder="1" applyAlignment="1">
      <alignment vertical="top" wrapText="1"/>
    </xf>
    <xf numFmtId="2" fontId="47" fillId="0" borderId="35" xfId="3" applyNumberFormat="1" applyFont="1" applyFill="1" applyBorder="1" applyAlignment="1">
      <alignment vertical="top" wrapText="1"/>
    </xf>
    <xf numFmtId="2" fontId="47" fillId="0" borderId="0" xfId="3" applyNumberFormat="1" applyFont="1" applyFill="1"/>
    <xf numFmtId="0" fontId="26" fillId="0" borderId="4" xfId="2" applyFont="1" applyFill="1" applyBorder="1" applyAlignment="1">
      <alignment horizontal="center" vertical="center" wrapText="1"/>
    </xf>
    <xf numFmtId="0" fontId="49" fillId="0" borderId="0" xfId="2" applyFont="1" applyFill="1" applyBorder="1" applyAlignment="1">
      <alignment horizontal="right" vertical="center" wrapText="1"/>
    </xf>
    <xf numFmtId="0" fontId="26" fillId="0" borderId="1" xfId="2" applyFont="1" applyFill="1" applyBorder="1" applyAlignment="1">
      <alignment horizontal="center" vertical="center" wrapText="1"/>
    </xf>
    <xf numFmtId="2" fontId="30" fillId="0" borderId="1" xfId="2" applyNumberFormat="1" applyFont="1" applyFill="1" applyBorder="1" applyAlignment="1">
      <alignment vertical="center" wrapText="1"/>
    </xf>
    <xf numFmtId="0" fontId="50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vertical="center" wrapText="1"/>
    </xf>
    <xf numFmtId="0" fontId="30" fillId="0" borderId="1" xfId="2" applyFont="1" applyFill="1" applyBorder="1" applyAlignment="1">
      <alignment vertical="center" wrapText="1"/>
    </xf>
    <xf numFmtId="2" fontId="30" fillId="0" borderId="7" xfId="2" applyNumberFormat="1" applyFont="1" applyFill="1" applyBorder="1" applyAlignment="1">
      <alignment vertical="center" wrapText="1"/>
    </xf>
    <xf numFmtId="0" fontId="16" fillId="0" borderId="7" xfId="5" applyFont="1" applyFill="1" applyBorder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0" fontId="51" fillId="0" borderId="0" xfId="2" applyFont="1" applyFill="1" applyAlignment="1">
      <alignment horizontal="center" vertical="center" wrapText="1"/>
    </xf>
    <xf numFmtId="0" fontId="13" fillId="0" borderId="38" xfId="2" applyFont="1" applyFill="1" applyBorder="1" applyAlignment="1">
      <alignment horizontal="center" vertical="center" wrapText="1"/>
    </xf>
    <xf numFmtId="0" fontId="26" fillId="0" borderId="38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68" fontId="13" fillId="0" borderId="0" xfId="2" applyNumberFormat="1" applyFont="1" applyFill="1"/>
    <xf numFmtId="4" fontId="13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right"/>
    </xf>
    <xf numFmtId="0" fontId="26" fillId="0" borderId="1" xfId="2" applyFont="1" applyFill="1" applyBorder="1" applyAlignment="1">
      <alignment horizontal="left" vertical="center" wrapText="1"/>
    </xf>
    <xf numFmtId="2" fontId="13" fillId="0" borderId="1" xfId="2" applyNumberFormat="1" applyFont="1" applyFill="1" applyBorder="1" applyAlignment="1">
      <alignment horizontal="right"/>
    </xf>
    <xf numFmtId="0" fontId="30" fillId="0" borderId="1" xfId="2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left" vertical="center" wrapText="1"/>
    </xf>
    <xf numFmtId="49" fontId="30" fillId="0" borderId="1" xfId="2" applyNumberFormat="1" applyFont="1" applyFill="1" applyBorder="1" applyAlignment="1">
      <alignment horizontal="left" vertical="center" wrapText="1"/>
    </xf>
    <xf numFmtId="2" fontId="30" fillId="0" borderId="1" xfId="2" applyNumberFormat="1" applyFont="1" applyFill="1" applyBorder="1" applyAlignment="1">
      <alignment horizontal="center" vertical="center" wrapText="1"/>
    </xf>
    <xf numFmtId="0" fontId="13" fillId="0" borderId="12" xfId="2" applyFont="1" applyFill="1" applyBorder="1"/>
    <xf numFmtId="0" fontId="26" fillId="0" borderId="0" xfId="2" applyFont="1" applyFill="1"/>
    <xf numFmtId="0" fontId="13" fillId="4" borderId="1" xfId="2" applyNumberFormat="1" applyFont="1" applyFill="1" applyBorder="1" applyAlignment="1">
      <alignment horizontal="right" wrapText="1"/>
    </xf>
    <xf numFmtId="0" fontId="18" fillId="0" borderId="4" xfId="2" applyFont="1" applyFill="1" applyBorder="1" applyAlignment="1">
      <alignment horizontal="center" vertical="center" wrapText="1"/>
    </xf>
    <xf numFmtId="0" fontId="56" fillId="0" borderId="0" xfId="0" applyFont="1"/>
    <xf numFmtId="0" fontId="42" fillId="0" borderId="0" xfId="2" applyFont="1" applyFill="1"/>
    <xf numFmtId="0" fontId="42" fillId="0" borderId="0" xfId="2" applyFont="1" applyFill="1" applyAlignment="1">
      <alignment wrapText="1"/>
    </xf>
    <xf numFmtId="0" fontId="57" fillId="0" borderId="0" xfId="2" applyFont="1" applyFill="1"/>
    <xf numFmtId="168" fontId="58" fillId="0" borderId="0" xfId="2" applyNumberFormat="1" applyFont="1" applyFill="1"/>
    <xf numFmtId="2" fontId="9" fillId="0" borderId="35" xfId="3" applyNumberFormat="1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9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4" fillId="0" borderId="0" xfId="0" applyFont="1" applyAlignment="1">
      <alignment horizontal="center"/>
    </xf>
    <xf numFmtId="3" fontId="14" fillId="0" borderId="0" xfId="0" applyNumberFormat="1" applyFont="1"/>
    <xf numFmtId="0" fontId="14" fillId="0" borderId="1" xfId="0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2" fontId="13" fillId="0" borderId="1" xfId="7" applyNumberFormat="1" applyFont="1" applyFill="1" applyBorder="1" applyAlignment="1">
      <alignment horizontal="center" vertical="center" wrapText="1"/>
    </xf>
    <xf numFmtId="0" fontId="26" fillId="0" borderId="1" xfId="8" applyNumberFormat="1" applyFont="1" applyFill="1" applyBorder="1" applyAlignment="1">
      <alignment wrapText="1"/>
    </xf>
    <xf numFmtId="3" fontId="61" fillId="0" borderId="1" xfId="0" applyNumberFormat="1" applyFont="1" applyFill="1" applyBorder="1"/>
    <xf numFmtId="0" fontId="13" fillId="0" borderId="1" xfId="8" applyNumberFormat="1" applyFont="1" applyFill="1" applyBorder="1" applyAlignment="1">
      <alignment vertical="top" wrapText="1"/>
    </xf>
    <xf numFmtId="3" fontId="14" fillId="0" borderId="1" xfId="0" applyNumberFormat="1" applyFont="1" applyFill="1" applyBorder="1"/>
    <xf numFmtId="0" fontId="62" fillId="0" borderId="1" xfId="0" applyFont="1" applyFill="1" applyBorder="1" applyAlignment="1">
      <alignment vertical="top" wrapText="1"/>
    </xf>
    <xf numFmtId="0" fontId="63" fillId="0" borderId="1" xfId="0" applyFont="1" applyFill="1" applyBorder="1" applyAlignment="1">
      <alignment wrapText="1"/>
    </xf>
    <xf numFmtId="1" fontId="61" fillId="0" borderId="7" xfId="7" applyNumberFormat="1" applyFont="1" applyFill="1" applyBorder="1" applyAlignment="1">
      <alignment horizontal="center" vertical="center"/>
    </xf>
    <xf numFmtId="2" fontId="61" fillId="0" borderId="1" xfId="7" applyNumberFormat="1" applyFont="1" applyFill="1" applyBorder="1"/>
    <xf numFmtId="1" fontId="61" fillId="0" borderId="1" xfId="7" applyNumberFormat="1" applyFont="1" applyFill="1" applyBorder="1" applyAlignment="1">
      <alignment horizontal="center" vertical="center"/>
    </xf>
    <xf numFmtId="1" fontId="14" fillId="0" borderId="7" xfId="7" applyNumberFormat="1" applyFont="1" applyFill="1" applyBorder="1" applyAlignment="1">
      <alignment horizontal="center" vertical="center"/>
    </xf>
    <xf numFmtId="2" fontId="14" fillId="0" borderId="1" xfId="7" applyNumberFormat="1" applyFont="1" applyFill="1" applyBorder="1"/>
    <xf numFmtId="1" fontId="14" fillId="0" borderId="1" xfId="7" applyNumberFormat="1" applyFont="1" applyFill="1" applyBorder="1" applyAlignment="1">
      <alignment horizontal="center" vertical="center"/>
    </xf>
    <xf numFmtId="1" fontId="61" fillId="0" borderId="1" xfId="7" applyNumberFormat="1" applyFont="1" applyFill="1" applyBorder="1" applyAlignment="1">
      <alignment horizontal="center"/>
    </xf>
    <xf numFmtId="0" fontId="61" fillId="0" borderId="1" xfId="0" applyFont="1" applyFill="1" applyBorder="1"/>
    <xf numFmtId="0" fontId="61" fillId="0" borderId="1" xfId="0" applyFont="1" applyBorder="1"/>
    <xf numFmtId="0" fontId="64" fillId="0" borderId="1" xfId="0" applyFont="1" applyBorder="1" applyAlignment="1">
      <alignment horizontal="center"/>
    </xf>
    <xf numFmtId="3" fontId="61" fillId="0" borderId="1" xfId="0" applyNumberFormat="1" applyFont="1" applyBorder="1"/>
    <xf numFmtId="0" fontId="14" fillId="0" borderId="0" xfId="0" applyFont="1" applyFill="1" applyBorder="1"/>
    <xf numFmtId="0" fontId="0" fillId="0" borderId="0" xfId="0" applyAlignment="1">
      <alignment horizontal="center"/>
    </xf>
    <xf numFmtId="4" fontId="37" fillId="0" borderId="1" xfId="2" applyNumberFormat="1" applyFont="1" applyFill="1" applyBorder="1" applyAlignment="1">
      <alignment horizontal="center" vertical="center" wrapText="1"/>
    </xf>
    <xf numFmtId="4" fontId="13" fillId="0" borderId="0" xfId="2" applyNumberFormat="1" applyFill="1" applyBorder="1"/>
    <xf numFmtId="0" fontId="13" fillId="0" borderId="0" xfId="2" applyFill="1"/>
    <xf numFmtId="0" fontId="14" fillId="0" borderId="0" xfId="2" applyFont="1" applyFill="1"/>
    <xf numFmtId="0" fontId="30" fillId="3" borderId="1" xfId="9" applyNumberFormat="1" applyFont="1" applyFill="1" applyBorder="1" applyAlignment="1">
      <alignment horizontal="center" vertical="center" wrapText="1"/>
    </xf>
    <xf numFmtId="165" fontId="13" fillId="4" borderId="0" xfId="2" applyNumberFormat="1" applyFont="1" applyFill="1" applyAlignment="1">
      <alignment wrapText="1"/>
    </xf>
    <xf numFmtId="0" fontId="28" fillId="4" borderId="1" xfId="1" applyNumberFormat="1" applyFont="1" applyFill="1" applyBorder="1" applyAlignment="1">
      <alignment horizontal="center" vertical="center" wrapText="1"/>
    </xf>
    <xf numFmtId="0" fontId="29" fillId="4" borderId="1" xfId="1" applyNumberFormat="1" applyFont="1" applyFill="1" applyBorder="1" applyAlignment="1">
      <alignment vertical="center"/>
    </xf>
    <xf numFmtId="0" fontId="13" fillId="4" borderId="0" xfId="2" applyFont="1" applyFill="1" applyAlignment="1">
      <alignment wrapText="1"/>
    </xf>
    <xf numFmtId="4" fontId="68" fillId="0" borderId="0" xfId="2" applyNumberFormat="1" applyFont="1" applyAlignment="1">
      <alignment horizontal="center" vertical="center" wrapText="1"/>
    </xf>
    <xf numFmtId="4" fontId="68" fillId="0" borderId="1" xfId="2" applyNumberFormat="1" applyFont="1" applyBorder="1" applyAlignment="1">
      <alignment horizontal="center" vertical="center" wrapText="1"/>
    </xf>
    <xf numFmtId="4" fontId="68" fillId="0" borderId="1" xfId="2" applyNumberFormat="1" applyFont="1" applyBorder="1" applyAlignment="1">
      <alignment horizontal="left" vertical="center" wrapText="1"/>
    </xf>
    <xf numFmtId="166" fontId="68" fillId="0" borderId="1" xfId="2" applyNumberFormat="1" applyFont="1" applyBorder="1" applyAlignment="1">
      <alignment horizontal="center" vertical="center" wrapText="1"/>
    </xf>
    <xf numFmtId="4" fontId="68" fillId="0" borderId="1" xfId="2" applyNumberFormat="1" applyFont="1" applyFill="1" applyBorder="1" applyAlignment="1">
      <alignment horizontal="center" vertical="center" wrapText="1"/>
    </xf>
    <xf numFmtId="166" fontId="68" fillId="0" borderId="0" xfId="2" applyNumberFormat="1" applyFont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16" fillId="0" borderId="0" xfId="2" applyFont="1"/>
    <xf numFmtId="0" fontId="30" fillId="0" borderId="0" xfId="2" applyFont="1" applyAlignment="1">
      <alignment horizontal="center" vertical="center" wrapText="1"/>
    </xf>
    <xf numFmtId="0" fontId="49" fillId="0" borderId="0" xfId="2" applyFont="1" applyFill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 wrapText="1"/>
    </xf>
    <xf numFmtId="0" fontId="51" fillId="0" borderId="0" xfId="2" applyFont="1" applyBorder="1" applyAlignment="1">
      <alignment horizontal="justify"/>
    </xf>
    <xf numFmtId="0" fontId="49" fillId="0" borderId="0" xfId="2" applyFont="1" applyFill="1"/>
    <xf numFmtId="0" fontId="7" fillId="0" borderId="1" xfId="2" applyFont="1" applyFill="1" applyBorder="1" applyAlignment="1">
      <alignment vertical="center" wrapText="1"/>
    </xf>
    <xf numFmtId="0" fontId="7" fillId="0" borderId="1" xfId="10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10" applyFont="1" applyFill="1" applyBorder="1" applyAlignment="1">
      <alignment horizontal="left" vertical="center" wrapText="1"/>
    </xf>
    <xf numFmtId="3" fontId="7" fillId="0" borderId="1" xfId="2" applyNumberFormat="1" applyFont="1" applyFill="1" applyBorder="1" applyAlignment="1">
      <alignment vertical="top" wrapText="1"/>
    </xf>
    <xf numFmtId="0" fontId="7" fillId="0" borderId="1" xfId="12" applyFont="1" applyFill="1" applyBorder="1" applyAlignment="1">
      <alignment horizontal="left" vertical="center" wrapText="1"/>
    </xf>
    <xf numFmtId="3" fontId="7" fillId="0" borderId="1" xfId="2" applyNumberFormat="1" applyFont="1" applyFill="1" applyBorder="1" applyAlignment="1">
      <alignment wrapText="1"/>
    </xf>
    <xf numFmtId="3" fontId="7" fillId="0" borderId="1" xfId="13" applyNumberFormat="1" applyFont="1" applyFill="1" applyBorder="1" applyAlignment="1">
      <alignment wrapText="1"/>
    </xf>
    <xf numFmtId="3" fontId="7" fillId="0" borderId="1" xfId="13" applyNumberFormat="1" applyFont="1" applyFill="1" applyBorder="1" applyAlignment="1">
      <alignment vertical="top" wrapText="1"/>
    </xf>
    <xf numFmtId="3" fontId="44" fillId="0" borderId="1" xfId="14" applyNumberFormat="1" applyFont="1" applyFill="1" applyBorder="1" applyAlignment="1">
      <alignment horizontal="center"/>
    </xf>
    <xf numFmtId="3" fontId="7" fillId="0" borderId="1" xfId="14" applyNumberFormat="1" applyFont="1" applyFill="1" applyBorder="1" applyAlignment="1">
      <alignment horizontal="center"/>
    </xf>
    <xf numFmtId="0" fontId="7" fillId="0" borderId="1" xfId="16" applyFont="1" applyFill="1" applyBorder="1" applyAlignment="1">
      <alignment vertical="top" wrapText="1"/>
    </xf>
    <xf numFmtId="0" fontId="7" fillId="0" borderId="1" xfId="17" applyFont="1" applyFill="1" applyBorder="1" applyAlignment="1">
      <alignment vertical="top" wrapText="1"/>
    </xf>
    <xf numFmtId="49" fontId="7" fillId="0" borderId="1" xfId="14" applyNumberFormat="1" applyFont="1" applyFill="1" applyBorder="1" applyAlignment="1">
      <alignment horizontal="center"/>
    </xf>
    <xf numFmtId="3" fontId="7" fillId="0" borderId="1" xfId="19" applyNumberFormat="1" applyFont="1" applyFill="1" applyBorder="1" applyAlignment="1">
      <alignment vertical="top" wrapText="1"/>
    </xf>
    <xf numFmtId="3" fontId="7" fillId="0" borderId="1" xfId="20" applyNumberFormat="1" applyFont="1" applyFill="1" applyBorder="1" applyAlignment="1">
      <alignment vertical="top" wrapText="1"/>
    </xf>
    <xf numFmtId="3" fontId="7" fillId="0" borderId="1" xfId="21" applyNumberFormat="1" applyFont="1" applyFill="1" applyBorder="1" applyAlignment="1">
      <alignment vertical="top" wrapText="1"/>
    </xf>
    <xf numFmtId="3" fontId="7" fillId="0" borderId="6" xfId="2" applyNumberFormat="1" applyFont="1" applyFill="1" applyBorder="1" applyAlignment="1">
      <alignment vertical="top" wrapText="1"/>
    </xf>
    <xf numFmtId="3" fontId="7" fillId="0" borderId="1" xfId="22" applyNumberFormat="1" applyFont="1" applyFill="1" applyBorder="1" applyAlignment="1">
      <alignment vertical="top" wrapText="1"/>
    </xf>
    <xf numFmtId="3" fontId="7" fillId="0" borderId="1" xfId="12" applyNumberFormat="1" applyFont="1" applyFill="1" applyBorder="1" applyAlignment="1">
      <alignment horizontal="left" vertical="top" wrapText="1"/>
    </xf>
    <xf numFmtId="0" fontId="7" fillId="0" borderId="1" xfId="12" applyFont="1" applyFill="1" applyBorder="1" applyAlignment="1">
      <alignment horizontal="left" vertical="top" wrapText="1"/>
    </xf>
    <xf numFmtId="49" fontId="44" fillId="0" borderId="1" xfId="14" applyNumberFormat="1" applyFont="1" applyFill="1" applyBorder="1" applyAlignment="1">
      <alignment horizontal="center"/>
    </xf>
    <xf numFmtId="3" fontId="7" fillId="0" borderId="2" xfId="2" applyNumberFormat="1" applyFont="1" applyFill="1" applyBorder="1" applyAlignment="1">
      <alignment wrapText="1"/>
    </xf>
    <xf numFmtId="3" fontId="7" fillId="0" borderId="0" xfId="2" applyNumberFormat="1" applyFont="1" applyFill="1" applyAlignment="1">
      <alignment horizontal="center" vertical="center"/>
    </xf>
    <xf numFmtId="49" fontId="74" fillId="0" borderId="0" xfId="19" applyNumberFormat="1" applyFont="1" applyFill="1" applyAlignment="1">
      <alignment horizontal="left" vertical="top"/>
    </xf>
    <xf numFmtId="0" fontId="75" fillId="0" borderId="0" xfId="19" applyFont="1" applyFill="1" applyAlignment="1">
      <alignment horizontal="justify" vertical="top"/>
    </xf>
    <xf numFmtId="0" fontId="74" fillId="0" borderId="0" xfId="19" applyFont="1" applyFill="1" applyAlignment="1">
      <alignment horizontal="justify" vertical="top"/>
    </xf>
    <xf numFmtId="0" fontId="6" fillId="0" borderId="0" xfId="19" applyFont="1" applyFill="1" applyAlignment="1">
      <alignment horizontal="right" vertical="center" wrapText="1"/>
    </xf>
    <xf numFmtId="0" fontId="76" fillId="0" borderId="0" xfId="19" applyFont="1" applyFill="1" applyBorder="1" applyAlignment="1">
      <alignment horizontal="left" vertical="top"/>
    </xf>
    <xf numFmtId="0" fontId="77" fillId="0" borderId="0" xfId="19" applyFont="1" applyFill="1" applyBorder="1" applyAlignment="1">
      <alignment horizontal="center" vertical="top"/>
    </xf>
    <xf numFmtId="0" fontId="75" fillId="0" borderId="0" xfId="19" applyFont="1" applyFill="1" applyAlignment="1">
      <alignment horizontal="justify" vertical="top" wrapText="1"/>
    </xf>
    <xf numFmtId="0" fontId="74" fillId="0" borderId="0" xfId="19" applyFont="1" applyFill="1" applyAlignment="1">
      <alignment horizontal="justify" vertical="top" wrapText="1"/>
    </xf>
    <xf numFmtId="49" fontId="6" fillId="0" borderId="1" xfId="19" applyNumberFormat="1" applyFont="1" applyFill="1" applyBorder="1" applyAlignment="1">
      <alignment horizontal="left" vertical="top" wrapText="1"/>
    </xf>
    <xf numFmtId="0" fontId="6" fillId="0" borderId="1" xfId="19" applyFont="1" applyFill="1" applyBorder="1" applyAlignment="1">
      <alignment horizontal="justify" vertical="top" wrapText="1"/>
    </xf>
    <xf numFmtId="9" fontId="74" fillId="0" borderId="0" xfId="24" applyFont="1" applyFill="1" applyAlignment="1">
      <alignment horizontal="justify" vertical="top"/>
    </xf>
    <xf numFmtId="0" fontId="12" fillId="0" borderId="1" xfId="19" applyFont="1" applyFill="1" applyBorder="1" applyAlignment="1">
      <alignment horizontal="justify" vertical="top" wrapText="1"/>
    </xf>
    <xf numFmtId="0" fontId="6" fillId="0" borderId="1" xfId="19" applyFont="1" applyFill="1" applyBorder="1" applyAlignment="1">
      <alignment horizontal="left" vertical="top" wrapText="1"/>
    </xf>
    <xf numFmtId="0" fontId="77" fillId="0" borderId="1" xfId="19" applyFont="1" applyFill="1" applyBorder="1" applyAlignment="1">
      <alignment horizontal="justify" vertical="top" wrapText="1"/>
    </xf>
    <xf numFmtId="2" fontId="74" fillId="0" borderId="0" xfId="19" applyNumberFormat="1" applyFont="1" applyFill="1" applyAlignment="1">
      <alignment horizontal="justify" vertical="top"/>
    </xf>
    <xf numFmtId="2" fontId="6" fillId="0" borderId="1" xfId="19" applyNumberFormat="1" applyFont="1" applyFill="1" applyBorder="1" applyAlignment="1">
      <alignment horizontal="left" vertical="top" wrapText="1"/>
    </xf>
    <xf numFmtId="2" fontId="6" fillId="0" borderId="1" xfId="19" applyNumberFormat="1" applyFont="1" applyFill="1" applyBorder="1" applyAlignment="1">
      <alignment horizontal="justify" vertical="top" wrapText="1"/>
    </xf>
    <xf numFmtId="49" fontId="51" fillId="0" borderId="0" xfId="19" applyNumberFormat="1" applyFont="1" applyFill="1" applyAlignment="1">
      <alignment horizontal="left" vertical="top"/>
    </xf>
    <xf numFmtId="0" fontId="8" fillId="0" borderId="0" xfId="19" applyFont="1" applyFill="1" applyAlignment="1">
      <alignment horizontal="justify" vertical="top"/>
    </xf>
    <xf numFmtId="0" fontId="51" fillId="0" borderId="0" xfId="19" applyFont="1" applyFill="1" applyAlignment="1">
      <alignment horizontal="justify" vertical="top"/>
    </xf>
    <xf numFmtId="49" fontId="44" fillId="0" borderId="1" xfId="19" applyNumberFormat="1" applyFont="1" applyFill="1" applyBorder="1" applyAlignment="1">
      <alignment horizontal="center" vertical="center"/>
    </xf>
    <xf numFmtId="3" fontId="7" fillId="0" borderId="1" xfId="19" applyNumberFormat="1" applyFont="1" applyFill="1" applyBorder="1" applyAlignment="1">
      <alignment horizontal="center"/>
    </xf>
    <xf numFmtId="4" fontId="7" fillId="0" borderId="1" xfId="19" applyNumberFormat="1" applyFont="1" applyFill="1" applyBorder="1" applyAlignment="1">
      <alignment horizontal="center"/>
    </xf>
    <xf numFmtId="49" fontId="44" fillId="0" borderId="2" xfId="19" applyNumberFormat="1" applyFont="1" applyFill="1" applyBorder="1" applyAlignment="1">
      <alignment horizontal="center" vertical="center"/>
    </xf>
    <xf numFmtId="0" fontId="7" fillId="0" borderId="1" xfId="19" applyFont="1" applyFill="1" applyBorder="1" applyAlignment="1">
      <alignment vertical="center" wrapText="1"/>
    </xf>
    <xf numFmtId="0" fontId="7" fillId="0" borderId="1" xfId="19" applyFont="1" applyFill="1" applyBorder="1" applyAlignment="1">
      <alignment horizontal="left" vertical="center" wrapText="1"/>
    </xf>
    <xf numFmtId="0" fontId="44" fillId="0" borderId="5" xfId="19" applyFont="1" applyFill="1" applyBorder="1" applyAlignment="1">
      <alignment vertical="center" wrapText="1"/>
    </xf>
    <xf numFmtId="49" fontId="7" fillId="0" borderId="5" xfId="19" applyNumberFormat="1" applyFont="1" applyFill="1" applyBorder="1" applyAlignment="1">
      <alignment horizontal="center" vertical="center"/>
    </xf>
    <xf numFmtId="0" fontId="7" fillId="0" borderId="1" xfId="19" applyFont="1" applyFill="1" applyBorder="1" applyAlignment="1">
      <alignment vertical="top" wrapText="1"/>
    </xf>
    <xf numFmtId="0" fontId="7" fillId="0" borderId="8" xfId="19" applyFont="1" applyFill="1" applyBorder="1" applyAlignment="1">
      <alignment horizontal="left" vertical="center" wrapText="1"/>
    </xf>
    <xf numFmtId="49" fontId="44" fillId="0" borderId="8" xfId="19" applyNumberFormat="1" applyFont="1" applyFill="1" applyBorder="1" applyAlignment="1">
      <alignment horizontal="center" vertical="center"/>
    </xf>
    <xf numFmtId="0" fontId="7" fillId="0" borderId="1" xfId="19" applyFont="1" applyFill="1" applyBorder="1" applyAlignment="1">
      <alignment vertical="center"/>
    </xf>
    <xf numFmtId="49" fontId="7" fillId="0" borderId="0" xfId="19" applyNumberFormat="1" applyFont="1" applyFill="1" applyBorder="1" applyAlignment="1">
      <alignment horizontal="center" vertical="center"/>
    </xf>
    <xf numFmtId="0" fontId="7" fillId="0" borderId="0" xfId="19" applyFont="1" applyFill="1" applyBorder="1" applyAlignment="1">
      <alignment vertical="center" wrapText="1"/>
    </xf>
    <xf numFmtId="4" fontId="7" fillId="0" borderId="0" xfId="19" applyNumberFormat="1" applyFont="1" applyFill="1" applyBorder="1" applyAlignment="1">
      <alignment horizontal="center"/>
    </xf>
    <xf numFmtId="3" fontId="7" fillId="0" borderId="1" xfId="19" applyNumberFormat="1" applyFont="1" applyFill="1" applyBorder="1" applyAlignment="1">
      <alignment horizontal="left" wrapText="1"/>
    </xf>
    <xf numFmtId="3" fontId="7" fillId="0" borderId="1" xfId="19" applyNumberFormat="1" applyFont="1" applyFill="1" applyBorder="1" applyAlignment="1">
      <alignment horizontal="left" vertical="top" wrapText="1"/>
    </xf>
    <xf numFmtId="3" fontId="7" fillId="0" borderId="5" xfId="19" applyNumberFormat="1" applyFont="1" applyFill="1" applyBorder="1" applyAlignment="1">
      <alignment vertical="top" wrapText="1"/>
    </xf>
    <xf numFmtId="1" fontId="7" fillId="0" borderId="1" xfId="19" applyNumberFormat="1" applyFont="1" applyFill="1" applyBorder="1" applyAlignment="1">
      <alignment horizontal="center" vertical="center"/>
    </xf>
    <xf numFmtId="3" fontId="7" fillId="0" borderId="7" xfId="19" applyNumberFormat="1" applyFont="1" applyFill="1" applyBorder="1" applyAlignment="1">
      <alignment horizontal="center"/>
    </xf>
    <xf numFmtId="3" fontId="7" fillId="0" borderId="6" xfId="19" applyNumberFormat="1" applyFont="1" applyFill="1" applyBorder="1" applyAlignment="1">
      <alignment horizontal="left" vertical="top" wrapText="1"/>
    </xf>
    <xf numFmtId="3" fontId="7" fillId="0" borderId="8" xfId="19" applyNumberFormat="1" applyFont="1" applyFill="1" applyBorder="1" applyAlignment="1">
      <alignment horizontal="left" vertical="top" wrapText="1"/>
    </xf>
    <xf numFmtId="0" fontId="23" fillId="0" borderId="8" xfId="19" applyFont="1" applyFill="1" applyBorder="1" applyAlignment="1">
      <alignment horizontal="left" vertical="center" wrapText="1"/>
    </xf>
    <xf numFmtId="0" fontId="7" fillId="0" borderId="0" xfId="19" applyFont="1" applyFill="1" applyAlignment="1"/>
    <xf numFmtId="3" fontId="7" fillId="0" borderId="0" xfId="19" applyNumberFormat="1" applyFont="1" applyFill="1" applyAlignment="1">
      <alignment horizontal="center"/>
    </xf>
    <xf numFmtId="0" fontId="13" fillId="0" borderId="0" xfId="19" applyFont="1" applyFill="1" applyAlignment="1">
      <alignment vertical="center"/>
    </xf>
    <xf numFmtId="3" fontId="7" fillId="0" borderId="0" xfId="19" applyNumberFormat="1" applyFont="1" applyFill="1" applyAlignment="1">
      <alignment horizontal="center" vertical="center"/>
    </xf>
    <xf numFmtId="0" fontId="30" fillId="0" borderId="0" xfId="19" applyFont="1" applyFill="1" applyAlignment="1">
      <alignment horizontal="center" vertical="center" wrapText="1"/>
    </xf>
    <xf numFmtId="0" fontId="16" fillId="0" borderId="1" xfId="19" applyFont="1" applyFill="1" applyBorder="1" applyAlignment="1">
      <alignment horizontal="center" vertical="center" wrapText="1"/>
    </xf>
    <xf numFmtId="4" fontId="16" fillId="0" borderId="1" xfId="19" applyNumberFormat="1" applyFont="1" applyFill="1" applyBorder="1" applyAlignment="1">
      <alignment horizontal="center" vertical="center" wrapText="1"/>
    </xf>
    <xf numFmtId="0" fontId="30" fillId="0" borderId="1" xfId="19" applyFont="1" applyFill="1" applyBorder="1" applyAlignment="1">
      <alignment horizontal="center" vertical="center" wrapText="1"/>
    </xf>
    <xf numFmtId="4" fontId="30" fillId="0" borderId="1" xfId="19" applyNumberFormat="1" applyFont="1" applyFill="1" applyBorder="1" applyAlignment="1">
      <alignment horizontal="right" vertical="center" wrapText="1"/>
    </xf>
    <xf numFmtId="0" fontId="16" fillId="0" borderId="0" xfId="19" applyFont="1" applyFill="1" applyAlignment="1">
      <alignment horizontal="center" vertical="center" wrapText="1"/>
    </xf>
    <xf numFmtId="49" fontId="30" fillId="0" borderId="5" xfId="19" applyNumberFormat="1" applyFont="1" applyFill="1" applyBorder="1" applyAlignment="1">
      <alignment horizontal="left" vertical="center" wrapText="1"/>
    </xf>
    <xf numFmtId="0" fontId="30" fillId="0" borderId="1" xfId="19" applyFont="1" applyBorder="1" applyAlignment="1">
      <alignment vertical="center" wrapText="1"/>
    </xf>
    <xf numFmtId="49" fontId="30" fillId="0" borderId="1" xfId="19" applyNumberFormat="1" applyFont="1" applyFill="1" applyBorder="1" applyAlignment="1">
      <alignment horizontal="left" vertical="center" wrapText="1"/>
    </xf>
    <xf numFmtId="0" fontId="30" fillId="0" borderId="1" xfId="19" applyNumberFormat="1" applyFont="1" applyFill="1" applyBorder="1" applyAlignment="1">
      <alignment horizontal="left" vertical="center" wrapText="1"/>
    </xf>
    <xf numFmtId="4" fontId="30" fillId="0" borderId="0" xfId="19" applyNumberFormat="1" applyFont="1" applyFill="1" applyAlignment="1">
      <alignment horizontal="right" vertical="center" wrapText="1"/>
    </xf>
    <xf numFmtId="0" fontId="30" fillId="0" borderId="0" xfId="19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27" fillId="0" borderId="0" xfId="19" applyFont="1"/>
    <xf numFmtId="0" fontId="54" fillId="0" borderId="0" xfId="19" applyFont="1"/>
    <xf numFmtId="0" fontId="78" fillId="0" borderId="0" xfId="19" applyFont="1" applyFill="1" applyBorder="1" applyAlignment="1">
      <alignment horizontal="center" vertical="center" wrapText="1"/>
    </xf>
    <xf numFmtId="0" fontId="79" fillId="0" borderId="1" xfId="19" applyFont="1" applyFill="1" applyBorder="1" applyAlignment="1">
      <alignment horizontal="center" vertical="center" wrapText="1"/>
    </xf>
    <xf numFmtId="173" fontId="27" fillId="0" borderId="1" xfId="11" applyFont="1" applyFill="1" applyBorder="1" applyAlignment="1">
      <alignment horizontal="right" vertical="center" wrapText="1"/>
    </xf>
    <xf numFmtId="0" fontId="54" fillId="5" borderId="0" xfId="19" applyFont="1" applyFill="1"/>
    <xf numFmtId="0" fontId="54" fillId="5" borderId="0" xfId="19" applyFont="1" applyFill="1" applyAlignment="1">
      <alignment vertical="center" wrapText="1"/>
    </xf>
    <xf numFmtId="0" fontId="54" fillId="5" borderId="0" xfId="19" applyFont="1" applyFill="1" applyAlignment="1">
      <alignment horizontal="left" vertical="center" wrapText="1"/>
    </xf>
    <xf numFmtId="0" fontId="80" fillId="5" borderId="1" xfId="19" applyFont="1" applyFill="1" applyBorder="1" applyAlignment="1">
      <alignment horizontal="center" vertical="center" wrapText="1"/>
    </xf>
    <xf numFmtId="0" fontId="79" fillId="5" borderId="1" xfId="19" applyFont="1" applyFill="1" applyBorder="1" applyAlignment="1">
      <alignment horizontal="center" vertical="center" wrapText="1"/>
    </xf>
    <xf numFmtId="0" fontId="10" fillId="0" borderId="1" xfId="19" applyFont="1" applyFill="1" applyBorder="1" applyAlignment="1">
      <alignment horizontal="center" vertical="center" wrapText="1"/>
    </xf>
    <xf numFmtId="0" fontId="27" fillId="5" borderId="2" xfId="19" applyFont="1" applyFill="1" applyBorder="1" applyAlignment="1">
      <alignment vertical="center" wrapText="1"/>
    </xf>
    <xf numFmtId="0" fontId="81" fillId="0" borderId="1" xfId="19" applyFont="1" applyFill="1" applyBorder="1" applyAlignment="1">
      <alignment horizontal="center" vertical="center" wrapText="1"/>
    </xf>
    <xf numFmtId="0" fontId="81" fillId="5" borderId="1" xfId="19" applyFont="1" applyFill="1" applyBorder="1" applyAlignment="1">
      <alignment horizontal="center" vertical="center" wrapText="1"/>
    </xf>
    <xf numFmtId="0" fontId="27" fillId="5" borderId="1" xfId="19" applyFont="1" applyFill="1" applyBorder="1" applyAlignment="1">
      <alignment vertical="center" wrapText="1"/>
    </xf>
    <xf numFmtId="0" fontId="80" fillId="0" borderId="1" xfId="19" applyFont="1" applyFill="1" applyBorder="1" applyAlignment="1">
      <alignment horizontal="center"/>
    </xf>
    <xf numFmtId="0" fontId="80" fillId="5" borderId="1" xfId="19" applyFont="1" applyFill="1" applyBorder="1" applyAlignment="1">
      <alignment vertical="center" wrapText="1"/>
    </xf>
    <xf numFmtId="2" fontId="27" fillId="5" borderId="1" xfId="19" applyNumberFormat="1" applyFont="1" applyFill="1" applyBorder="1" applyAlignment="1">
      <alignment vertical="center" wrapText="1"/>
    </xf>
    <xf numFmtId="0" fontId="80" fillId="5" borderId="9" xfId="19" applyFont="1" applyFill="1" applyBorder="1" applyAlignment="1">
      <alignment horizontal="left" vertical="center" wrapText="1"/>
    </xf>
    <xf numFmtId="2" fontId="27" fillId="5" borderId="7" xfId="19" applyNumberFormat="1" applyFont="1" applyFill="1" applyBorder="1" applyAlignment="1">
      <alignment vertical="center" wrapText="1"/>
    </xf>
    <xf numFmtId="0" fontId="27" fillId="0" borderId="0" xfId="19" applyFont="1" applyAlignment="1">
      <alignment vertical="center" wrapText="1"/>
    </xf>
    <xf numFmtId="0" fontId="27" fillId="0" borderId="0" xfId="19" applyFont="1" applyAlignment="1">
      <alignment horizontal="left" vertical="center" wrapText="1"/>
    </xf>
    <xf numFmtId="175" fontId="23" fillId="0" borderId="1" xfId="6" applyNumberFormat="1" applyFont="1" applyFill="1" applyBorder="1" applyAlignment="1">
      <alignment horizontal="center" vertical="center" wrapText="1"/>
    </xf>
    <xf numFmtId="43" fontId="23" fillId="0" borderId="0" xfId="6" applyFont="1" applyFill="1" applyBorder="1" applyAlignment="1">
      <alignment horizontal="center" vertical="center" wrapText="1"/>
    </xf>
    <xf numFmtId="175" fontId="23" fillId="0" borderId="0" xfId="6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2" fontId="41" fillId="0" borderId="1" xfId="19" applyNumberFormat="1" applyFont="1" applyFill="1" applyBorder="1" applyAlignment="1">
      <alignment horizontal="right"/>
    </xf>
    <xf numFmtId="0" fontId="6" fillId="4" borderId="0" xfId="0" applyFont="1" applyFill="1"/>
    <xf numFmtId="0" fontId="12" fillId="4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3" fillId="6" borderId="0" xfId="2" applyFont="1" applyFill="1"/>
    <xf numFmtId="0" fontId="42" fillId="6" borderId="0" xfId="2" applyFont="1" applyFill="1"/>
    <xf numFmtId="168" fontId="13" fillId="6" borderId="0" xfId="2" applyNumberFormat="1" applyFont="1" applyFill="1"/>
    <xf numFmtId="4" fontId="82" fillId="0" borderId="0" xfId="2" applyNumberFormat="1" applyFont="1" applyAlignment="1">
      <alignment horizontal="center" vertical="center" wrapText="1"/>
    </xf>
    <xf numFmtId="0" fontId="7" fillId="0" borderId="0" xfId="28" applyFont="1" applyFill="1" applyAlignment="1">
      <alignment horizontal="center" vertical="center"/>
    </xf>
    <xf numFmtId="0" fontId="6" fillId="0" borderId="0" xfId="28" applyFont="1" applyFill="1" applyAlignment="1">
      <alignment horizontal="center" vertical="center"/>
    </xf>
    <xf numFmtId="0" fontId="7" fillId="0" borderId="0" xfId="28" applyFont="1" applyFill="1" applyAlignment="1">
      <alignment wrapText="1"/>
    </xf>
    <xf numFmtId="0" fontId="7" fillId="0" borderId="0" xfId="28" applyFont="1" applyFill="1"/>
    <xf numFmtId="0" fontId="7" fillId="0" borderId="0" xfId="28" applyFont="1" applyFill="1" applyAlignment="1">
      <alignment horizontal="center" vertical="center" wrapText="1"/>
    </xf>
    <xf numFmtId="0" fontId="7" fillId="0" borderId="1" xfId="28" applyFont="1" applyFill="1" applyBorder="1" applyAlignment="1">
      <alignment horizontal="center" vertical="center" wrapText="1"/>
    </xf>
    <xf numFmtId="0" fontId="6" fillId="0" borderId="1" xfId="29" applyFont="1" applyFill="1" applyBorder="1" applyAlignment="1">
      <alignment horizontal="center" vertical="center" wrapText="1"/>
    </xf>
    <xf numFmtId="0" fontId="23" fillId="0" borderId="1" xfId="29" applyFont="1" applyFill="1" applyBorder="1" applyAlignment="1">
      <alignment horizontal="center" vertical="center" wrapText="1"/>
    </xf>
    <xf numFmtId="0" fontId="23" fillId="0" borderId="1" xfId="29" applyFont="1" applyFill="1" applyBorder="1" applyAlignment="1">
      <alignment horizontal="left" vertical="center" wrapText="1"/>
    </xf>
    <xf numFmtId="0" fontId="23" fillId="0" borderId="1" xfId="28" applyFont="1" applyFill="1" applyBorder="1" applyAlignment="1">
      <alignment wrapText="1"/>
    </xf>
    <xf numFmtId="0" fontId="23" fillId="0" borderId="1" xfId="28" applyFont="1" applyFill="1" applyBorder="1" applyAlignment="1">
      <alignment vertical="top" wrapText="1"/>
    </xf>
    <xf numFmtId="0" fontId="7" fillId="0" borderId="1" xfId="28" applyFont="1" applyFill="1" applyBorder="1" applyAlignment="1">
      <alignment wrapText="1"/>
    </xf>
    <xf numFmtId="0" fontId="23" fillId="0" borderId="1" xfId="28" applyFont="1" applyFill="1" applyBorder="1" applyAlignment="1">
      <alignment horizontal="justify" vertical="top" wrapText="1"/>
    </xf>
    <xf numFmtId="0" fontId="23" fillId="0" borderId="1" xfId="28" applyFont="1" applyFill="1" applyBorder="1" applyAlignment="1">
      <alignment horizontal="left" wrapText="1"/>
    </xf>
    <xf numFmtId="0" fontId="23" fillId="0" borderId="1" xfId="28" applyFont="1" applyFill="1" applyBorder="1" applyAlignment="1">
      <alignment vertical="center" wrapText="1"/>
    </xf>
    <xf numFmtId="0" fontId="23" fillId="0" borderId="1" xfId="28" applyFont="1" applyFill="1" applyBorder="1" applyAlignment="1">
      <alignment horizontal="left" vertical="center" wrapText="1"/>
    </xf>
    <xf numFmtId="0" fontId="23" fillId="0" borderId="1" xfId="29" applyFont="1" applyFill="1" applyBorder="1" applyAlignment="1">
      <alignment vertical="center" wrapText="1"/>
    </xf>
    <xf numFmtId="0" fontId="7" fillId="0" borderId="1" xfId="28" applyFont="1" applyFill="1" applyBorder="1"/>
    <xf numFmtId="0" fontId="23" fillId="0" borderId="1" xfId="29" applyFont="1" applyFill="1" applyBorder="1" applyAlignment="1">
      <alignment horizontal="center" vertical="center" wrapText="1" shrinkToFit="1"/>
    </xf>
    <xf numFmtId="0" fontId="23" fillId="0" borderId="1" xfId="28" applyFont="1" applyFill="1" applyBorder="1" applyAlignment="1">
      <alignment wrapText="1" shrinkToFit="1"/>
    </xf>
    <xf numFmtId="0" fontId="7" fillId="0" borderId="0" xfId="28" applyFont="1" applyFill="1" applyAlignment="1">
      <alignment shrinkToFit="1"/>
    </xf>
    <xf numFmtId="0" fontId="84" fillId="0" borderId="1" xfId="28" applyFont="1" applyFill="1" applyBorder="1" applyAlignment="1">
      <alignment wrapText="1"/>
    </xf>
    <xf numFmtId="0" fontId="7" fillId="0" borderId="1" xfId="28" applyFont="1" applyFill="1" applyBorder="1" applyAlignment="1">
      <alignment horizontal="center"/>
    </xf>
    <xf numFmtId="0" fontId="6" fillId="0" borderId="1" xfId="30" applyNumberFormat="1" applyFont="1" applyFill="1" applyBorder="1" applyAlignment="1">
      <alignment horizontal="center" vertical="top" wrapText="1"/>
    </xf>
    <xf numFmtId="0" fontId="6" fillId="0" borderId="1" xfId="28" applyNumberFormat="1" applyFont="1" applyFill="1" applyBorder="1" applyAlignment="1">
      <alignment horizontal="center" vertical="center" wrapText="1"/>
    </xf>
    <xf numFmtId="0" fontId="23" fillId="0" borderId="0" xfId="28" applyFont="1" applyFill="1" applyAlignment="1">
      <alignment wrapText="1"/>
    </xf>
    <xf numFmtId="0" fontId="85" fillId="0" borderId="1" xfId="0" applyFont="1" applyBorder="1" applyAlignment="1">
      <alignment horizontal="center" vertical="center" wrapText="1"/>
    </xf>
    <xf numFmtId="2" fontId="41" fillId="5" borderId="1" xfId="19" applyNumberFormat="1" applyFont="1" applyFill="1" applyBorder="1" applyAlignment="1">
      <alignment horizontal="right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0" fontId="86" fillId="5" borderId="0" xfId="2" applyFont="1" applyFill="1"/>
    <xf numFmtId="0" fontId="30" fillId="0" borderId="0" xfId="19" applyFont="1" applyAlignment="1">
      <alignment horizontal="center" vertical="center" wrapText="1"/>
    </xf>
    <xf numFmtId="0" fontId="66" fillId="3" borderId="1" xfId="19" applyNumberFormat="1" applyFont="1" applyFill="1" applyBorder="1" applyAlignment="1">
      <alignment horizontal="center" vertical="center" wrapText="1"/>
    </xf>
    <xf numFmtId="4" fontId="66" fillId="3" borderId="1" xfId="19" applyNumberFormat="1" applyFont="1" applyFill="1" applyBorder="1" applyAlignment="1">
      <alignment horizontal="center" vertical="center" wrapText="1"/>
    </xf>
    <xf numFmtId="0" fontId="30" fillId="0" borderId="1" xfId="19" applyFont="1" applyBorder="1" applyAlignment="1">
      <alignment horizontal="center" vertical="center" wrapText="1"/>
    </xf>
    <xf numFmtId="0" fontId="66" fillId="3" borderId="5" xfId="19" applyNumberFormat="1" applyFont="1" applyFill="1" applyBorder="1" applyAlignment="1">
      <alignment horizontal="left" vertical="center" wrapText="1"/>
    </xf>
    <xf numFmtId="4" fontId="30" fillId="0" borderId="0" xfId="19" applyNumberFormat="1" applyFont="1" applyAlignment="1">
      <alignment horizontal="right" vertical="center" wrapText="1"/>
    </xf>
    <xf numFmtId="0" fontId="13" fillId="0" borderId="0" xfId="19" applyAlignment="1">
      <alignment horizontal="left"/>
    </xf>
    <xf numFmtId="0" fontId="13" fillId="0" borderId="0" xfId="19"/>
    <xf numFmtId="0" fontId="88" fillId="0" borderId="59" xfId="19" applyFont="1" applyBorder="1" applyAlignment="1">
      <alignment horizontal="center" vertical="center" wrapText="1"/>
    </xf>
    <xf numFmtId="0" fontId="88" fillId="0" borderId="60" xfId="19" applyFont="1" applyBorder="1" applyAlignment="1">
      <alignment horizontal="center" vertical="center" wrapText="1"/>
    </xf>
    <xf numFmtId="0" fontId="89" fillId="0" borderId="60" xfId="19" applyFont="1" applyBorder="1" applyAlignment="1">
      <alignment horizontal="center" vertical="center" wrapText="1"/>
    </xf>
    <xf numFmtId="0" fontId="11" fillId="0" borderId="61" xfId="19" applyFont="1" applyBorder="1" applyAlignment="1">
      <alignment horizontal="left" vertical="center" wrapText="1"/>
    </xf>
    <xf numFmtId="0" fontId="11" fillId="0" borderId="62" xfId="19" applyFont="1" applyBorder="1" applyAlignment="1">
      <alignment horizontal="center" vertical="center" wrapText="1"/>
    </xf>
    <xf numFmtId="0" fontId="10" fillId="0" borderId="62" xfId="19" applyFont="1" applyBorder="1" applyAlignment="1">
      <alignment horizontal="center" vertical="center" wrapText="1"/>
    </xf>
    <xf numFmtId="0" fontId="10" fillId="0" borderId="50" xfId="19" applyFont="1" applyBorder="1" applyAlignment="1">
      <alignment vertical="center" wrapText="1"/>
    </xf>
    <xf numFmtId="0" fontId="90" fillId="0" borderId="50" xfId="19" applyFont="1" applyBorder="1" applyAlignment="1">
      <alignment horizontal="left" vertical="center" wrapText="1"/>
    </xf>
    <xf numFmtId="0" fontId="10" fillId="0" borderId="50" xfId="19" applyFont="1" applyBorder="1" applyAlignment="1">
      <alignment vertical="top" wrapText="1"/>
    </xf>
    <xf numFmtId="0" fontId="92" fillId="0" borderId="50" xfId="19" applyFont="1" applyBorder="1" applyAlignment="1">
      <alignment vertical="center" wrapText="1"/>
    </xf>
    <xf numFmtId="0" fontId="37" fillId="0" borderId="50" xfId="19" applyFont="1" applyBorder="1" applyAlignment="1">
      <alignment horizontal="center" vertical="center" wrapText="1"/>
    </xf>
    <xf numFmtId="0" fontId="90" fillId="0" borderId="50" xfId="19" applyFont="1" applyBorder="1" applyAlignment="1">
      <alignment vertical="center" wrapText="1"/>
    </xf>
    <xf numFmtId="0" fontId="13" fillId="0" borderId="50" xfId="19" applyBorder="1" applyAlignment="1">
      <alignment vertical="top" wrapText="1"/>
    </xf>
    <xf numFmtId="0" fontId="10" fillId="0" borderId="50" xfId="19" applyFont="1" applyBorder="1" applyAlignment="1">
      <alignment horizontal="left" vertical="center" wrapText="1" indent="4"/>
    </xf>
    <xf numFmtId="0" fontId="13" fillId="0" borderId="62" xfId="19" applyBorder="1" applyAlignment="1">
      <alignment vertical="top" wrapText="1"/>
    </xf>
    <xf numFmtId="0" fontId="37" fillId="0" borderId="62" xfId="19" applyFont="1" applyBorder="1" applyAlignment="1">
      <alignment horizontal="center" vertical="center" wrapText="1"/>
    </xf>
    <xf numFmtId="0" fontId="10" fillId="0" borderId="50" xfId="19" applyFont="1" applyBorder="1" applyAlignment="1">
      <alignment horizontal="center" vertical="center" wrapText="1"/>
    </xf>
    <xf numFmtId="0" fontId="92" fillId="0" borderId="50" xfId="19" applyFont="1" applyBorder="1" applyAlignment="1">
      <alignment horizontal="left" vertical="center" wrapText="1" indent="4"/>
    </xf>
    <xf numFmtId="0" fontId="10" fillId="0" borderId="62" xfId="19" applyFont="1" applyBorder="1" applyAlignment="1">
      <alignment horizontal="left" vertical="top" wrapText="1" indent="4"/>
    </xf>
    <xf numFmtId="0" fontId="10" fillId="0" borderId="50" xfId="19" applyFont="1" applyBorder="1" applyAlignment="1">
      <alignment horizontal="center" vertical="top" wrapText="1"/>
    </xf>
    <xf numFmtId="0" fontId="92" fillId="0" borderId="50" xfId="19" applyFont="1" applyBorder="1" applyAlignment="1">
      <alignment vertical="top" wrapText="1"/>
    </xf>
    <xf numFmtId="0" fontId="10" fillId="0" borderId="50" xfId="19" applyFont="1" applyBorder="1" applyAlignment="1">
      <alignment horizontal="left" vertical="top" wrapText="1"/>
    </xf>
    <xf numFmtId="0" fontId="10" fillId="0" borderId="62" xfId="19" applyFont="1" applyBorder="1" applyAlignment="1">
      <alignment vertical="top" wrapText="1"/>
    </xf>
    <xf numFmtId="0" fontId="92" fillId="0" borderId="50" xfId="19" applyFont="1" applyBorder="1" applyAlignment="1">
      <alignment horizontal="left" vertical="top" wrapText="1"/>
    </xf>
    <xf numFmtId="0" fontId="10" fillId="0" borderId="62" xfId="19" applyFont="1" applyBorder="1" applyAlignment="1">
      <alignment horizontal="left" vertical="top" wrapText="1"/>
    </xf>
    <xf numFmtId="0" fontId="33" fillId="0" borderId="50" xfId="19" applyFont="1" applyBorder="1" applyAlignment="1">
      <alignment horizontal="left" vertical="top" wrapText="1"/>
    </xf>
    <xf numFmtId="0" fontId="96" fillId="0" borderId="50" xfId="19" applyFont="1" applyBorder="1" applyAlignment="1">
      <alignment horizontal="left" vertical="top" wrapText="1"/>
    </xf>
    <xf numFmtId="0" fontId="10" fillId="0" borderId="0" xfId="19" applyFont="1" applyFill="1" applyBorder="1" applyAlignment="1">
      <alignment horizontal="center" vertical="center" wrapText="1"/>
    </xf>
    <xf numFmtId="0" fontId="10" fillId="0" borderId="0" xfId="19" applyFont="1" applyFill="1" applyBorder="1" applyAlignment="1">
      <alignment vertical="center" wrapText="1"/>
    </xf>
    <xf numFmtId="2" fontId="41" fillId="0" borderId="0" xfId="19" applyNumberFormat="1" applyFont="1" applyFill="1" applyBorder="1" applyAlignment="1">
      <alignment horizontal="right"/>
    </xf>
    <xf numFmtId="0" fontId="26" fillId="4" borderId="0" xfId="2" applyFont="1" applyFill="1" applyAlignment="1">
      <alignment horizontal="right" vertical="center" wrapText="1"/>
    </xf>
    <xf numFmtId="0" fontId="26" fillId="4" borderId="1" xfId="1" applyNumberFormat="1" applyFont="1" applyFill="1" applyBorder="1" applyAlignment="1">
      <alignment horizontal="right" vertical="center" wrapText="1"/>
    </xf>
    <xf numFmtId="0" fontId="13" fillId="4" borderId="0" xfId="2" applyFont="1" applyFill="1" applyAlignment="1">
      <alignment horizontal="right" vertical="center" wrapText="1"/>
    </xf>
    <xf numFmtId="177" fontId="13" fillId="4" borderId="1" xfId="6" applyNumberFormat="1" applyFont="1" applyFill="1" applyBorder="1" applyAlignment="1">
      <alignment horizontal="right" vertical="center" wrapText="1"/>
    </xf>
    <xf numFmtId="0" fontId="10" fillId="0" borderId="50" xfId="19" applyFont="1" applyFill="1" applyBorder="1" applyAlignment="1">
      <alignment horizontal="center" vertical="top" wrapText="1"/>
    </xf>
    <xf numFmtId="0" fontId="10" fillId="0" borderId="63" xfId="19" applyFont="1" applyFill="1" applyBorder="1" applyAlignment="1">
      <alignment vertical="top" wrapText="1"/>
    </xf>
    <xf numFmtId="0" fontId="10" fillId="0" borderId="64" xfId="19" applyFont="1" applyFill="1" applyBorder="1" applyAlignment="1">
      <alignment vertical="top" wrapText="1"/>
    </xf>
    <xf numFmtId="0" fontId="10" fillId="0" borderId="50" xfId="19" applyFont="1" applyFill="1" applyBorder="1" applyAlignment="1">
      <alignment vertical="top" wrapText="1"/>
    </xf>
    <xf numFmtId="0" fontId="92" fillId="0" borderId="50" xfId="19" applyFont="1" applyFill="1" applyBorder="1" applyAlignment="1">
      <alignment vertical="top" wrapText="1"/>
    </xf>
    <xf numFmtId="0" fontId="13" fillId="0" borderId="50" xfId="19" applyFill="1" applyBorder="1" applyAlignment="1">
      <alignment vertical="top" wrapText="1"/>
    </xf>
    <xf numFmtId="0" fontId="13" fillId="0" borderId="62" xfId="19" applyFill="1" applyBorder="1" applyAlignment="1">
      <alignment vertical="top" wrapText="1"/>
    </xf>
    <xf numFmtId="0" fontId="10" fillId="0" borderId="62" xfId="19" applyFont="1" applyFill="1" applyBorder="1" applyAlignment="1">
      <alignment vertical="top" wrapText="1"/>
    </xf>
    <xf numFmtId="0" fontId="10" fillId="0" borderId="50" xfId="19" applyFont="1" applyFill="1" applyBorder="1" applyAlignment="1">
      <alignment horizontal="center" vertical="center" wrapText="1"/>
    </xf>
    <xf numFmtId="0" fontId="10" fillId="0" borderId="62" xfId="19" applyFont="1" applyFill="1" applyBorder="1" applyAlignment="1">
      <alignment horizontal="center" vertical="top" wrapText="1"/>
    </xf>
    <xf numFmtId="0" fontId="44" fillId="0" borderId="1" xfId="19" applyFont="1" applyFill="1" applyBorder="1" applyAlignment="1">
      <alignment horizontal="center" vertical="center"/>
    </xf>
    <xf numFmtId="49" fontId="7" fillId="0" borderId="2" xfId="19" applyNumberFormat="1" applyFont="1" applyFill="1" applyBorder="1" applyAlignment="1">
      <alignment horizontal="center" vertical="center"/>
    </xf>
    <xf numFmtId="49" fontId="7" fillId="0" borderId="8" xfId="19" applyNumberFormat="1" applyFont="1" applyFill="1" applyBorder="1" applyAlignment="1">
      <alignment horizontal="center" vertical="center"/>
    </xf>
    <xf numFmtId="3" fontId="7" fillId="0" borderId="2" xfId="19" applyNumberFormat="1" applyFont="1" applyFill="1" applyBorder="1" applyAlignment="1">
      <alignment horizontal="center" vertical="center"/>
    </xf>
    <xf numFmtId="49" fontId="7" fillId="0" borderId="1" xfId="19" applyNumberFormat="1" applyFont="1" applyFill="1" applyBorder="1" applyAlignment="1">
      <alignment horizontal="center" vertical="center"/>
    </xf>
    <xf numFmtId="3" fontId="7" fillId="0" borderId="1" xfId="19" applyNumberFormat="1" applyFont="1" applyFill="1" applyBorder="1" applyAlignment="1">
      <alignment horizontal="center" vertical="center"/>
    </xf>
    <xf numFmtId="0" fontId="44" fillId="0" borderId="1" xfId="19" applyFont="1" applyFill="1" applyBorder="1" applyAlignment="1">
      <alignment horizontal="center" vertical="center" wrapText="1"/>
    </xf>
    <xf numFmtId="49" fontId="7" fillId="0" borderId="2" xfId="14" applyNumberFormat="1" applyFont="1" applyFill="1" applyBorder="1" applyAlignment="1">
      <alignment horizontal="center" vertical="center"/>
    </xf>
    <xf numFmtId="1" fontId="49" fillId="0" borderId="0" xfId="2" applyNumberFormat="1" applyFont="1" applyFill="1"/>
    <xf numFmtId="3" fontId="49" fillId="0" borderId="0" xfId="2" applyNumberFormat="1" applyFont="1" applyFill="1"/>
    <xf numFmtId="0" fontId="7" fillId="0" borderId="1" xfId="0" applyNumberFormat="1" applyFont="1" applyFill="1" applyBorder="1" applyAlignment="1">
      <alignment vertical="center" wrapText="1"/>
    </xf>
    <xf numFmtId="164" fontId="7" fillId="0" borderId="1" xfId="19" applyNumberFormat="1" applyFont="1" applyFill="1" applyBorder="1" applyAlignment="1">
      <alignment horizontal="center"/>
    </xf>
    <xf numFmtId="174" fontId="7" fillId="0" borderId="1" xfId="1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3" fontId="7" fillId="0" borderId="5" xfId="19" applyNumberFormat="1" applyFont="1" applyFill="1" applyBorder="1" applyAlignment="1">
      <alignment horizontal="left" vertical="top" wrapText="1"/>
    </xf>
    <xf numFmtId="0" fontId="6" fillId="0" borderId="0" xfId="31" applyFont="1" applyFill="1" applyAlignment="1">
      <alignment horizontal="center" vertical="center" wrapText="1"/>
    </xf>
    <xf numFmtId="0" fontId="6" fillId="0" borderId="1" xfId="19" applyFont="1" applyFill="1" applyBorder="1" applyAlignment="1">
      <alignment horizontal="left" vertical="center" wrapText="1"/>
    </xf>
    <xf numFmtId="0" fontId="6" fillId="0" borderId="0" xfId="31" applyFont="1" applyFill="1" applyAlignment="1">
      <alignment vertical="center" wrapText="1"/>
    </xf>
    <xf numFmtId="0" fontId="6" fillId="0" borderId="1" xfId="19" applyFont="1" applyFill="1" applyBorder="1" applyAlignment="1">
      <alignment horizontal="center" vertical="center" wrapText="1"/>
    </xf>
    <xf numFmtId="0" fontId="23" fillId="0" borderId="64" xfId="19" applyFont="1" applyFill="1" applyBorder="1" applyAlignment="1">
      <alignment vertical="top" wrapText="1"/>
    </xf>
    <xf numFmtId="0" fontId="54" fillId="0" borderId="0" xfId="19" applyFont="1" applyFill="1" applyAlignment="1">
      <alignment vertical="center" wrapText="1"/>
    </xf>
    <xf numFmtId="0" fontId="86" fillId="0" borderId="0" xfId="2" applyFont="1" applyFill="1" applyAlignment="1">
      <alignment vertical="center"/>
    </xf>
    <xf numFmtId="0" fontId="6" fillId="0" borderId="0" xfId="31" applyFont="1" applyFill="1" applyBorder="1" applyAlignment="1">
      <alignment horizontal="left" vertical="center" wrapText="1"/>
    </xf>
    <xf numFmtId="0" fontId="13" fillId="0" borderId="0" xfId="2" applyFont="1" applyFill="1" applyAlignment="1">
      <alignment horizontal="righ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6" fillId="0" borderId="0" xfId="2" applyFont="1" applyAlignment="1">
      <alignment horizontal="center" vertical="center" wrapText="1"/>
    </xf>
    <xf numFmtId="0" fontId="30" fillId="0" borderId="0" xfId="9" applyFont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7" fillId="0" borderId="1" xfId="28" applyFont="1" applyFill="1" applyBorder="1" applyAlignment="1">
      <alignment horizontal="center" vertical="center"/>
    </xf>
    <xf numFmtId="0" fontId="6" fillId="0" borderId="1" xfId="30" applyNumberFormat="1" applyFont="1" applyFill="1" applyBorder="1" applyAlignment="1">
      <alignment horizontal="center" vertical="center" wrapText="1"/>
    </xf>
    <xf numFmtId="0" fontId="6" fillId="0" borderId="1" xfId="28" applyNumberFormat="1" applyFont="1" applyFill="1" applyBorder="1" applyAlignment="1">
      <alignment horizontal="center" vertical="top" wrapText="1"/>
    </xf>
    <xf numFmtId="0" fontId="6" fillId="0" borderId="1" xfId="28" applyFont="1" applyFill="1" applyBorder="1" applyAlignment="1">
      <alignment horizontal="center" vertical="center"/>
    </xf>
    <xf numFmtId="0" fontId="16" fillId="0" borderId="5" xfId="19" applyFont="1" applyFill="1" applyBorder="1" applyAlignment="1">
      <alignment horizontal="center" vertical="center" wrapText="1"/>
    </xf>
    <xf numFmtId="0" fontId="30" fillId="0" borderId="0" xfId="19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0" fontId="47" fillId="0" borderId="36" xfId="3" applyFont="1" applyFill="1" applyBorder="1" applyAlignment="1">
      <alignment horizontal="left" vertical="top" wrapText="1"/>
    </xf>
    <xf numFmtId="0" fontId="23" fillId="0" borderId="33" xfId="3" applyFont="1" applyFill="1" applyBorder="1" applyAlignment="1">
      <alignment horizontal="left" vertical="top" wrapText="1"/>
    </xf>
    <xf numFmtId="0" fontId="23" fillId="0" borderId="10" xfId="3" applyFont="1" applyFill="1" applyBorder="1" applyAlignment="1">
      <alignment horizontal="left" vertical="top" wrapText="1"/>
    </xf>
    <xf numFmtId="0" fontId="23" fillId="0" borderId="36" xfId="3" applyFont="1" applyFill="1" applyBorder="1" applyAlignment="1">
      <alignment horizontal="left" vertical="top" wrapText="1"/>
    </xf>
    <xf numFmtId="0" fontId="9" fillId="0" borderId="24" xfId="3" applyFont="1" applyFill="1" applyBorder="1" applyAlignment="1">
      <alignment horizontal="center" vertical="top" wrapText="1"/>
    </xf>
    <xf numFmtId="0" fontId="23" fillId="0" borderId="2" xfId="3" applyFont="1" applyFill="1" applyBorder="1" applyAlignment="1">
      <alignment horizontal="left" vertical="top" wrapText="1"/>
    </xf>
    <xf numFmtId="0" fontId="23" fillId="0" borderId="8" xfId="3" applyFont="1" applyFill="1" applyBorder="1" applyAlignment="1">
      <alignment horizontal="left" vertical="top" wrapText="1"/>
    </xf>
    <xf numFmtId="49" fontId="23" fillId="0" borderId="2" xfId="3" applyNumberFormat="1" applyFont="1" applyFill="1" applyBorder="1" applyAlignment="1">
      <alignment horizontal="left" vertical="top" wrapText="1"/>
    </xf>
    <xf numFmtId="49" fontId="23" fillId="0" borderId="10" xfId="3" applyNumberFormat="1" applyFont="1" applyFill="1" applyBorder="1" applyAlignment="1">
      <alignment horizontal="left" vertical="top" wrapText="1"/>
    </xf>
    <xf numFmtId="49" fontId="23" fillId="0" borderId="8" xfId="3" applyNumberFormat="1" applyFont="1" applyFill="1" applyBorder="1" applyAlignment="1">
      <alignment horizontal="left" vertical="top" wrapText="1"/>
    </xf>
    <xf numFmtId="49" fontId="23" fillId="0" borderId="1" xfId="3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horizontal="left" vertical="top" wrapText="1"/>
    </xf>
    <xf numFmtId="49" fontId="23" fillId="0" borderId="33" xfId="3" applyNumberFormat="1" applyFont="1" applyFill="1" applyBorder="1" applyAlignment="1">
      <alignment horizontal="left" vertical="top"/>
    </xf>
    <xf numFmtId="49" fontId="23" fillId="0" borderId="10" xfId="3" applyNumberFormat="1" applyFont="1" applyFill="1" applyBorder="1" applyAlignment="1">
      <alignment horizontal="left" vertical="top"/>
    </xf>
    <xf numFmtId="49" fontId="23" fillId="0" borderId="36" xfId="3" applyNumberFormat="1" applyFont="1" applyFill="1" applyBorder="1" applyAlignment="1">
      <alignment horizontal="left" vertical="top"/>
    </xf>
    <xf numFmtId="0" fontId="23" fillId="0" borderId="2" xfId="3" applyFont="1" applyFill="1" applyBorder="1" applyAlignment="1">
      <alignment horizontal="left" vertical="top"/>
    </xf>
    <xf numFmtId="0" fontId="23" fillId="0" borderId="8" xfId="3" applyFont="1" applyFill="1" applyBorder="1" applyAlignment="1">
      <alignment horizontal="left" vertical="top"/>
    </xf>
    <xf numFmtId="0" fontId="23" fillId="0" borderId="10" xfId="3" applyFont="1" applyFill="1" applyBorder="1" applyAlignment="1">
      <alignment horizontal="left" vertical="top"/>
    </xf>
    <xf numFmtId="0" fontId="23" fillId="0" borderId="33" xfId="3" applyFont="1" applyFill="1" applyBorder="1" applyAlignment="1">
      <alignment horizontal="left" vertical="top"/>
    </xf>
    <xf numFmtId="0" fontId="23" fillId="0" borderId="41" xfId="3" applyFont="1" applyFill="1" applyBorder="1" applyAlignment="1">
      <alignment horizontal="left" vertical="top"/>
    </xf>
    <xf numFmtId="0" fontId="23" fillId="0" borderId="42" xfId="3" applyFont="1" applyFill="1" applyBorder="1" applyAlignment="1">
      <alignment horizontal="left" vertical="top"/>
    </xf>
    <xf numFmtId="49" fontId="23" fillId="0" borderId="42" xfId="3" applyNumberFormat="1" applyFont="1" applyFill="1" applyBorder="1" applyAlignment="1">
      <alignment horizontal="left" vertical="top" wrapText="1"/>
    </xf>
    <xf numFmtId="0" fontId="23" fillId="0" borderId="24" xfId="3" applyFont="1" applyFill="1" applyBorder="1" applyAlignment="1">
      <alignment horizontal="left" vertical="top"/>
    </xf>
    <xf numFmtId="49" fontId="23" fillId="0" borderId="41" xfId="3" applyNumberFormat="1" applyFont="1" applyFill="1" applyBorder="1" applyAlignment="1">
      <alignment horizontal="left" vertical="top"/>
    </xf>
    <xf numFmtId="49" fontId="23" fillId="0" borderId="42" xfId="3" applyNumberFormat="1" applyFont="1" applyFill="1" applyBorder="1" applyAlignment="1">
      <alignment horizontal="left" vertical="top"/>
    </xf>
    <xf numFmtId="0" fontId="30" fillId="0" borderId="5" xfId="2" applyFont="1" applyFill="1" applyBorder="1" applyAlignment="1">
      <alignment horizontal="left" vertical="center" wrapText="1"/>
    </xf>
    <xf numFmtId="0" fontId="30" fillId="0" borderId="7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/>
    </xf>
    <xf numFmtId="0" fontId="97" fillId="0" borderId="1" xfId="0" applyFont="1" applyFill="1" applyBorder="1" applyAlignment="1">
      <alignment horizontal="center"/>
    </xf>
    <xf numFmtId="0" fontId="98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98" fillId="0" borderId="1" xfId="0" applyFont="1" applyFill="1" applyBorder="1"/>
    <xf numFmtId="0" fontId="18" fillId="0" borderId="1" xfId="0" applyFont="1" applyFill="1" applyBorder="1" applyAlignment="1">
      <alignment horizontal="left" vertical="top"/>
    </xf>
    <xf numFmtId="0" fontId="19" fillId="0" borderId="1" xfId="0" applyFont="1" applyFill="1" applyBorder="1"/>
    <xf numFmtId="0" fontId="22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/>
    </xf>
    <xf numFmtId="2" fontId="27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right" vertical="center"/>
    </xf>
    <xf numFmtId="4" fontId="13" fillId="0" borderId="1" xfId="2" applyNumberFormat="1" applyFont="1" applyFill="1" applyBorder="1" applyAlignment="1">
      <alignment horizontal="right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left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right" vertical="center" wrapText="1"/>
    </xf>
    <xf numFmtId="167" fontId="30" fillId="0" borderId="1" xfId="2" applyNumberFormat="1" applyFont="1" applyFill="1" applyBorder="1" applyAlignment="1">
      <alignment horizontal="center" vertical="center" wrapText="1"/>
    </xf>
    <xf numFmtId="2" fontId="86" fillId="0" borderId="0" xfId="2" applyNumberFormat="1" applyFont="1" applyFill="1" applyAlignment="1">
      <alignment vertical="center"/>
    </xf>
    <xf numFmtId="4" fontId="30" fillId="0" borderId="6" xfId="19" applyNumberFormat="1" applyFont="1" applyFill="1" applyBorder="1" applyAlignment="1">
      <alignment horizontal="right" vertical="center" wrapText="1"/>
    </xf>
    <xf numFmtId="4" fontId="30" fillId="0" borderId="7" xfId="19" applyNumberFormat="1" applyFont="1" applyFill="1" applyBorder="1" applyAlignment="1">
      <alignment horizontal="right" vertical="center" wrapText="1"/>
    </xf>
    <xf numFmtId="2" fontId="30" fillId="0" borderId="1" xfId="19" applyNumberFormat="1" applyFont="1" applyBorder="1" applyAlignment="1">
      <alignment horizontal="right" vertical="center"/>
    </xf>
    <xf numFmtId="4" fontId="30" fillId="0" borderId="1" xfId="7" applyNumberFormat="1" applyFont="1" applyFill="1" applyBorder="1" applyAlignment="1">
      <alignment horizontal="right" vertical="center" wrapText="1"/>
    </xf>
    <xf numFmtId="4" fontId="30" fillId="0" borderId="1" xfId="19" applyNumberFormat="1" applyFont="1" applyBorder="1" applyAlignment="1">
      <alignment vertical="center" wrapText="1"/>
    </xf>
    <xf numFmtId="0" fontId="47" fillId="0" borderId="0" xfId="0" applyFont="1"/>
    <xf numFmtId="43" fontId="23" fillId="0" borderId="1" xfId="6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43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center" wrapText="1"/>
    </xf>
    <xf numFmtId="43" fontId="23" fillId="5" borderId="1" xfId="0" applyNumberFormat="1" applyFont="1" applyFill="1" applyBorder="1" applyAlignment="1">
      <alignment horizontal="center" vertical="center" wrapText="1"/>
    </xf>
    <xf numFmtId="2" fontId="47" fillId="0" borderId="0" xfId="0" applyNumberFormat="1" applyFont="1"/>
    <xf numFmtId="0" fontId="47" fillId="4" borderId="0" xfId="0" applyFont="1" applyFill="1"/>
    <xf numFmtId="0" fontId="23" fillId="0" borderId="1" xfId="0" applyFont="1" applyBorder="1" applyAlignment="1">
      <alignment horizontal="left" vertical="center" wrapText="1"/>
    </xf>
    <xf numFmtId="0" fontId="23" fillId="0" borderId="5" xfId="0" applyFont="1" applyBorder="1" applyAlignment="1">
      <alignment vertical="center" wrapText="1"/>
    </xf>
    <xf numFmtId="10" fontId="23" fillId="0" borderId="1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176" fontId="23" fillId="0" borderId="1" xfId="0" applyNumberFormat="1" applyFont="1" applyBorder="1" applyAlignment="1">
      <alignment horizontal="center" vertical="center"/>
    </xf>
    <xf numFmtId="0" fontId="47" fillId="0" borderId="0" xfId="0" applyFont="1" applyAlignment="1">
      <alignment horizontal="left"/>
    </xf>
    <xf numFmtId="43" fontId="47" fillId="0" borderId="1" xfId="0" applyNumberFormat="1" applyFont="1" applyBorder="1"/>
    <xf numFmtId="43" fontId="47" fillId="0" borderId="0" xfId="0" applyNumberFormat="1" applyFont="1"/>
    <xf numFmtId="0" fontId="23" fillId="0" borderId="1" xfId="27" applyFont="1" applyBorder="1" applyAlignment="1">
      <alignment wrapText="1"/>
    </xf>
    <xf numFmtId="0" fontId="23" fillId="4" borderId="0" xfId="0" applyFont="1" applyFill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/>
    </xf>
    <xf numFmtId="0" fontId="23" fillId="4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0" fillId="0" borderId="1" xfId="19" applyFont="1" applyFill="1" applyBorder="1" applyAlignment="1">
      <alignment horizontal="center" vertical="center"/>
    </xf>
    <xf numFmtId="0" fontId="30" fillId="0" borderId="1" xfId="19" applyFont="1" applyBorder="1" applyAlignment="1">
      <alignment horizontal="center" vertical="center"/>
    </xf>
    <xf numFmtId="0" fontId="16" fillId="0" borderId="0" xfId="9" applyFont="1" applyAlignment="1">
      <alignment horizontal="center" vertical="center" wrapText="1"/>
    </xf>
    <xf numFmtId="0" fontId="30" fillId="3" borderId="1" xfId="9" applyNumberFormat="1" applyFont="1" applyFill="1" applyBorder="1" applyAlignment="1">
      <alignment horizontal="left" vertical="center" wrapText="1"/>
    </xf>
    <xf numFmtId="167" fontId="30" fillId="0" borderId="1" xfId="9" applyNumberFormat="1" applyFont="1" applyFill="1" applyBorder="1" applyAlignment="1">
      <alignment horizontal="center" vertical="center" wrapText="1"/>
    </xf>
    <xf numFmtId="49" fontId="30" fillId="3" borderId="1" xfId="9" applyNumberFormat="1" applyFont="1" applyFill="1" applyBorder="1" applyAlignment="1">
      <alignment horizontal="left" vertical="center" wrapText="1"/>
    </xf>
    <xf numFmtId="4" fontId="30" fillId="3" borderId="1" xfId="2" applyNumberFormat="1" applyFont="1" applyFill="1" applyBorder="1"/>
    <xf numFmtId="49" fontId="30" fillId="0" borderId="1" xfId="2" applyNumberFormat="1" applyFont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4" fontId="30" fillId="5" borderId="1" xfId="2" applyNumberFormat="1" applyFont="1" applyFill="1" applyBorder="1" applyAlignment="1">
      <alignment horizontal="right" vertical="center" wrapText="1"/>
    </xf>
    <xf numFmtId="172" fontId="30" fillId="0" borderId="1" xfId="2" applyNumberFormat="1" applyFont="1" applyBorder="1" applyAlignment="1">
      <alignment horizontal="center" wrapText="1"/>
    </xf>
    <xf numFmtId="3" fontId="30" fillId="0" borderId="1" xfId="2" applyNumberFormat="1" applyFont="1" applyBorder="1" applyAlignment="1">
      <alignment horizontal="right" vertical="top" wrapText="1"/>
    </xf>
    <xf numFmtId="0" fontId="13" fillId="0" borderId="0" xfId="2" applyFont="1" applyBorder="1"/>
    <xf numFmtId="0" fontId="47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0" fontId="47" fillId="3" borderId="0" xfId="0" applyFont="1" applyFill="1"/>
    <xf numFmtId="0" fontId="47" fillId="0" borderId="0" xfId="0" applyFont="1" applyFill="1"/>
    <xf numFmtId="0" fontId="27" fillId="0" borderId="0" xfId="0" applyFont="1"/>
    <xf numFmtId="170" fontId="23" fillId="0" borderId="7" xfId="0" applyNumberFormat="1" applyFont="1" applyBorder="1" applyAlignment="1">
      <alignment horizontal="center" vertical="center"/>
    </xf>
    <xf numFmtId="0" fontId="99" fillId="0" borderId="0" xfId="25" applyFont="1"/>
    <xf numFmtId="0" fontId="99" fillId="0" borderId="0" xfId="27" applyFont="1" applyAlignment="1">
      <alignment wrapText="1"/>
    </xf>
    <xf numFmtId="170" fontId="23" fillId="0" borderId="7" xfId="0" applyNumberFormat="1" applyFont="1" applyBorder="1" applyAlignment="1">
      <alignment horizontal="center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99" fillId="0" borderId="0" xfId="25" applyFont="1" applyAlignment="1">
      <alignment wrapText="1"/>
    </xf>
    <xf numFmtId="2" fontId="47" fillId="0" borderId="0" xfId="0" applyNumberFormat="1" applyFont="1" applyAlignment="1">
      <alignment wrapText="1"/>
    </xf>
    <xf numFmtId="0" fontId="23" fillId="0" borderId="0" xfId="27" applyFont="1" applyAlignment="1">
      <alignment wrapText="1"/>
    </xf>
    <xf numFmtId="0" fontId="12" fillId="0" borderId="1" xfId="19" applyFont="1" applyFill="1" applyBorder="1" applyAlignment="1">
      <alignment horizontal="center" vertical="top" wrapText="1"/>
    </xf>
    <xf numFmtId="0" fontId="12" fillId="0" borderId="0" xfId="19" applyFont="1" applyFill="1" applyBorder="1" applyAlignment="1">
      <alignment horizontal="center" vertical="center" wrapText="1"/>
    </xf>
    <xf numFmtId="49" fontId="6" fillId="0" borderId="1" xfId="19" applyNumberFormat="1" applyFont="1" applyFill="1" applyBorder="1" applyAlignment="1">
      <alignment horizontal="left" vertical="center" wrapText="1"/>
    </xf>
    <xf numFmtId="0" fontId="12" fillId="0" borderId="1" xfId="19" applyFont="1" applyFill="1" applyBorder="1" applyAlignment="1">
      <alignment horizontal="center" vertical="center" wrapText="1"/>
    </xf>
    <xf numFmtId="0" fontId="6" fillId="0" borderId="1" xfId="19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/>
    </xf>
    <xf numFmtId="0" fontId="44" fillId="0" borderId="1" xfId="19" applyFont="1" applyFill="1" applyBorder="1" applyAlignment="1">
      <alignment horizontal="center" vertical="center"/>
    </xf>
    <xf numFmtId="0" fontId="44" fillId="0" borderId="0" xfId="19" applyFont="1" applyFill="1" applyBorder="1" applyAlignment="1">
      <alignment horizontal="center" vertical="center" wrapText="1"/>
    </xf>
    <xf numFmtId="3" fontId="7" fillId="0" borderId="1" xfId="19" applyNumberFormat="1" applyFont="1" applyFill="1" applyBorder="1" applyAlignment="1">
      <alignment horizontal="center" vertical="center" wrapText="1"/>
    </xf>
    <xf numFmtId="3" fontId="7" fillId="0" borderId="1" xfId="10" applyNumberFormat="1" applyFont="1" applyFill="1" applyBorder="1" applyAlignment="1">
      <alignment horizontal="center" vertical="center" wrapText="1"/>
    </xf>
    <xf numFmtId="3" fontId="71" fillId="0" borderId="2" xfId="10" applyNumberFormat="1" applyFont="1" applyFill="1" applyBorder="1" applyAlignment="1">
      <alignment horizontal="center" vertical="center" wrapText="1"/>
    </xf>
    <xf numFmtId="3" fontId="71" fillId="0" borderId="8" xfId="10" applyNumberFormat="1" applyFont="1" applyFill="1" applyBorder="1" applyAlignment="1">
      <alignment horizontal="center" vertical="center" wrapText="1"/>
    </xf>
    <xf numFmtId="49" fontId="7" fillId="0" borderId="27" xfId="19" applyNumberFormat="1" applyFont="1" applyFill="1" applyBorder="1" applyAlignment="1">
      <alignment horizontal="center" vertical="center"/>
    </xf>
    <xf numFmtId="49" fontId="7" fillId="0" borderId="35" xfId="19" applyNumberFormat="1" applyFont="1" applyFill="1" applyBorder="1" applyAlignment="1">
      <alignment horizontal="center" vertical="center"/>
    </xf>
    <xf numFmtId="3" fontId="7" fillId="0" borderId="2" xfId="19" applyNumberFormat="1" applyFont="1" applyFill="1" applyBorder="1" applyAlignment="1">
      <alignment horizontal="center" vertical="center"/>
    </xf>
    <xf numFmtId="3" fontId="7" fillId="0" borderId="8" xfId="19" applyNumberFormat="1" applyFont="1" applyFill="1" applyBorder="1" applyAlignment="1">
      <alignment horizontal="center" vertical="center"/>
    </xf>
    <xf numFmtId="0" fontId="44" fillId="0" borderId="1" xfId="12" applyFont="1" applyFill="1" applyBorder="1" applyAlignment="1">
      <alignment horizontal="center" vertical="center" wrapText="1"/>
    </xf>
    <xf numFmtId="49" fontId="7" fillId="0" borderId="2" xfId="19" applyNumberFormat="1" applyFont="1" applyFill="1" applyBorder="1" applyAlignment="1">
      <alignment horizontal="center" vertical="center"/>
    </xf>
    <xf numFmtId="49" fontId="7" fillId="0" borderId="8" xfId="19" applyNumberFormat="1" applyFont="1" applyFill="1" applyBorder="1" applyAlignment="1">
      <alignment horizontal="center" vertical="center"/>
    </xf>
    <xf numFmtId="3" fontId="7" fillId="0" borderId="9" xfId="19" applyNumberFormat="1" applyFont="1" applyFill="1" applyBorder="1" applyAlignment="1">
      <alignment horizontal="center" vertical="center"/>
    </xf>
    <xf numFmtId="3" fontId="7" fillId="0" borderId="54" xfId="19" applyNumberFormat="1" applyFont="1" applyFill="1" applyBorder="1" applyAlignment="1">
      <alignment horizontal="center" vertical="center"/>
    </xf>
    <xf numFmtId="0" fontId="44" fillId="0" borderId="1" xfId="10" applyFont="1" applyFill="1" applyBorder="1" applyAlignment="1">
      <alignment horizontal="center" vertical="center" wrapText="1"/>
    </xf>
    <xf numFmtId="0" fontId="44" fillId="0" borderId="1" xfId="19" applyFont="1" applyFill="1" applyBorder="1" applyAlignment="1">
      <alignment horizontal="center" vertical="center" wrapText="1"/>
    </xf>
    <xf numFmtId="0" fontId="45" fillId="0" borderId="1" xfId="19" applyFont="1" applyFill="1" applyBorder="1" applyAlignment="1">
      <alignment horizontal="center" vertical="center" wrapText="1"/>
    </xf>
    <xf numFmtId="0" fontId="45" fillId="0" borderId="13" xfId="19" applyFont="1" applyFill="1" applyBorder="1" applyAlignment="1">
      <alignment horizontal="center" vertical="center" wrapText="1"/>
    </xf>
    <xf numFmtId="0" fontId="45" fillId="0" borderId="12" xfId="19" applyFont="1" applyFill="1" applyBorder="1" applyAlignment="1">
      <alignment horizontal="center" vertical="center" wrapText="1"/>
    </xf>
    <xf numFmtId="3" fontId="7" fillId="0" borderId="1" xfId="19" applyNumberFormat="1" applyFont="1" applyFill="1" applyBorder="1" applyAlignment="1">
      <alignment horizontal="center" vertical="center"/>
    </xf>
    <xf numFmtId="49" fontId="7" fillId="0" borderId="1" xfId="19" applyNumberFormat="1" applyFont="1" applyFill="1" applyBorder="1" applyAlignment="1">
      <alignment horizontal="center" vertical="center"/>
    </xf>
    <xf numFmtId="0" fontId="44" fillId="0" borderId="6" xfId="19" applyFont="1" applyFill="1" applyBorder="1" applyAlignment="1">
      <alignment horizontal="center" vertical="center" wrapText="1"/>
    </xf>
    <xf numFmtId="0" fontId="44" fillId="0" borderId="7" xfId="19" applyFont="1" applyFill="1" applyBorder="1" applyAlignment="1">
      <alignment horizontal="center" vertical="center" wrapText="1"/>
    </xf>
    <xf numFmtId="49" fontId="7" fillId="0" borderId="2" xfId="11" applyNumberFormat="1" applyFont="1" applyFill="1" applyBorder="1" applyAlignment="1">
      <alignment horizontal="center" vertical="center"/>
    </xf>
    <xf numFmtId="49" fontId="7" fillId="0" borderId="8" xfId="11" applyNumberFormat="1" applyFont="1" applyFill="1" applyBorder="1" applyAlignment="1">
      <alignment horizontal="center" vertical="center"/>
    </xf>
    <xf numFmtId="0" fontId="44" fillId="0" borderId="5" xfId="19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7" fillId="0" borderId="1" xfId="19" applyFont="1" applyFill="1" applyBorder="1" applyAlignment="1">
      <alignment horizontal="center" vertical="center" wrapText="1"/>
    </xf>
    <xf numFmtId="0" fontId="71" fillId="0" borderId="1" xfId="10" applyFont="1" applyFill="1" applyBorder="1" applyAlignment="1">
      <alignment horizontal="center" vertical="center" wrapText="1"/>
    </xf>
    <xf numFmtId="3" fontId="71" fillId="0" borderId="1" xfId="10" applyNumberFormat="1" applyFont="1" applyFill="1" applyBorder="1" applyAlignment="1">
      <alignment horizontal="center" vertical="center" wrapText="1"/>
    </xf>
    <xf numFmtId="3" fontId="44" fillId="0" borderId="6" xfId="15" applyNumberFormat="1" applyFont="1" applyFill="1" applyBorder="1" applyAlignment="1">
      <alignment horizontal="center" wrapText="1"/>
    </xf>
    <xf numFmtId="3" fontId="44" fillId="0" borderId="7" xfId="15" applyNumberFormat="1" applyFont="1" applyFill="1" applyBorder="1" applyAlignment="1">
      <alignment horizontal="center" wrapText="1"/>
    </xf>
    <xf numFmtId="3" fontId="44" fillId="0" borderId="6" xfId="18" applyNumberFormat="1" applyFont="1" applyFill="1" applyBorder="1" applyAlignment="1">
      <alignment horizontal="center" wrapText="1"/>
    </xf>
    <xf numFmtId="3" fontId="44" fillId="0" borderId="7" xfId="18" applyNumberFormat="1" applyFont="1" applyFill="1" applyBorder="1" applyAlignment="1">
      <alignment horizontal="center" wrapText="1"/>
    </xf>
    <xf numFmtId="3" fontId="44" fillId="0" borderId="6" xfId="20" applyNumberFormat="1" applyFont="1" applyFill="1" applyBorder="1" applyAlignment="1">
      <alignment horizontal="center" wrapText="1"/>
    </xf>
    <xf numFmtId="3" fontId="44" fillId="0" borderId="7" xfId="20" applyNumberFormat="1" applyFont="1" applyFill="1" applyBorder="1" applyAlignment="1">
      <alignment horizontal="center" wrapText="1"/>
    </xf>
    <xf numFmtId="3" fontId="44" fillId="0" borderId="6" xfId="21" applyNumberFormat="1" applyFont="1" applyFill="1" applyBorder="1" applyAlignment="1">
      <alignment horizontal="center" wrapText="1"/>
    </xf>
    <xf numFmtId="3" fontId="44" fillId="0" borderId="7" xfId="21" applyNumberFormat="1" applyFont="1" applyFill="1" applyBorder="1" applyAlignment="1">
      <alignment horizontal="center" wrapText="1"/>
    </xf>
    <xf numFmtId="3" fontId="44" fillId="0" borderId="5" xfId="21" applyNumberFormat="1" applyFont="1" applyFill="1" applyBorder="1" applyAlignment="1">
      <alignment horizontal="center" wrapText="1"/>
    </xf>
    <xf numFmtId="0" fontId="7" fillId="0" borderId="0" xfId="19" applyFont="1" applyFill="1" applyAlignment="1">
      <alignment horizontal="left" vertical="center" wrapText="1"/>
    </xf>
    <xf numFmtId="49" fontId="7" fillId="0" borderId="2" xfId="14" applyNumberFormat="1" applyFont="1" applyFill="1" applyBorder="1" applyAlignment="1">
      <alignment horizontal="center" vertical="center"/>
    </xf>
    <xf numFmtId="49" fontId="7" fillId="0" borderId="8" xfId="14" applyNumberFormat="1" applyFont="1" applyFill="1" applyBorder="1" applyAlignment="1">
      <alignment horizontal="center" vertical="center"/>
    </xf>
    <xf numFmtId="0" fontId="45" fillId="0" borderId="5" xfId="23" applyFont="1" applyFill="1" applyBorder="1" applyAlignment="1">
      <alignment horizontal="center" wrapText="1"/>
    </xf>
    <xf numFmtId="0" fontId="45" fillId="0" borderId="7" xfId="23" applyFont="1" applyFill="1" applyBorder="1" applyAlignment="1">
      <alignment horizontal="center" wrapText="1"/>
    </xf>
    <xf numFmtId="0" fontId="45" fillId="0" borderId="5" xfId="12" applyFont="1" applyFill="1" applyBorder="1" applyAlignment="1">
      <alignment horizontal="center" wrapText="1"/>
    </xf>
    <xf numFmtId="0" fontId="45" fillId="0" borderId="7" xfId="12" applyFont="1" applyFill="1" applyBorder="1" applyAlignment="1">
      <alignment horizontal="center" wrapText="1"/>
    </xf>
    <xf numFmtId="49" fontId="7" fillId="0" borderId="27" xfId="14" applyNumberFormat="1" applyFont="1" applyFill="1" applyBorder="1" applyAlignment="1">
      <alignment horizontal="center" vertical="center"/>
    </xf>
    <xf numFmtId="49" fontId="7" fillId="0" borderId="35" xfId="14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wrapText="1"/>
    </xf>
    <xf numFmtId="3" fontId="44" fillId="0" borderId="7" xfId="12" applyNumberFormat="1" applyFont="1" applyFill="1" applyBorder="1" applyAlignment="1">
      <alignment horizontal="center" wrapText="1"/>
    </xf>
    <xf numFmtId="0" fontId="13" fillId="0" borderId="0" xfId="0" applyFont="1" applyFill="1" applyAlignment="1">
      <alignment horizontal="right" vertical="center" wrapText="1"/>
    </xf>
    <xf numFmtId="0" fontId="25" fillId="0" borderId="4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30" fillId="0" borderId="5" xfId="2" applyFont="1" applyBorder="1" applyAlignment="1">
      <alignment vertical="top" wrapText="1"/>
    </xf>
    <xf numFmtId="0" fontId="30" fillId="0" borderId="7" xfId="2" applyFont="1" applyBorder="1" applyAlignment="1">
      <alignment vertical="top" wrapText="1"/>
    </xf>
    <xf numFmtId="0" fontId="30" fillId="0" borderId="1" xfId="2" applyFont="1" applyBorder="1" applyAlignment="1">
      <alignment vertical="top" wrapText="1"/>
    </xf>
    <xf numFmtId="0" fontId="16" fillId="0" borderId="0" xfId="2" applyFont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justify" vertical="top" wrapText="1"/>
    </xf>
    <xf numFmtId="0" fontId="30" fillId="0" borderId="7" xfId="2" applyFont="1" applyBorder="1" applyAlignment="1">
      <alignment horizontal="justify" vertical="top" wrapText="1"/>
    </xf>
    <xf numFmtId="0" fontId="13" fillId="0" borderId="0" xfId="2" applyFont="1" applyAlignment="1">
      <alignment horizontal="right" vertical="top" wrapText="1"/>
    </xf>
    <xf numFmtId="0" fontId="30" fillId="0" borderId="5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5" xfId="2" applyFont="1" applyFill="1" applyBorder="1" applyAlignment="1">
      <alignment horizontal="left" vertical="center" wrapText="1"/>
    </xf>
    <xf numFmtId="0" fontId="30" fillId="0" borderId="7" xfId="2" applyFont="1" applyFill="1" applyBorder="1" applyAlignment="1">
      <alignment horizontal="left" vertical="center" wrapText="1"/>
    </xf>
    <xf numFmtId="0" fontId="69" fillId="0" borderId="4" xfId="2" applyFont="1" applyBorder="1" applyAlignment="1">
      <alignment horizontal="center" vertical="center" wrapText="1"/>
    </xf>
    <xf numFmtId="0" fontId="26" fillId="0" borderId="4" xfId="2" applyFont="1" applyFill="1" applyBorder="1" applyAlignment="1">
      <alignment horizontal="center" vertical="center" wrapText="1"/>
    </xf>
    <xf numFmtId="0" fontId="13" fillId="0" borderId="0" xfId="9" applyFont="1" applyAlignment="1">
      <alignment horizontal="right" vertical="center" wrapText="1"/>
    </xf>
    <xf numFmtId="0" fontId="30" fillId="0" borderId="0" xfId="9" applyFont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left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vertical="center" wrapText="1"/>
    </xf>
    <xf numFmtId="0" fontId="12" fillId="0" borderId="2" xfId="2" applyFont="1" applyFill="1" applyBorder="1" applyAlignment="1">
      <alignment vertical="center" wrapText="1"/>
    </xf>
    <xf numFmtId="0" fontId="12" fillId="0" borderId="10" xfId="2" applyFont="1" applyFill="1" applyBorder="1" applyAlignment="1">
      <alignment vertical="center" wrapText="1"/>
    </xf>
    <xf numFmtId="0" fontId="12" fillId="0" borderId="8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12" fillId="0" borderId="4" xfId="31" applyFont="1" applyFill="1" applyBorder="1" applyAlignment="1">
      <alignment horizontal="center" vertical="center" wrapText="1"/>
    </xf>
    <xf numFmtId="0" fontId="7" fillId="0" borderId="1" xfId="28" applyFont="1" applyFill="1" applyBorder="1" applyAlignment="1">
      <alignment horizontal="center" vertical="center"/>
    </xf>
    <xf numFmtId="0" fontId="6" fillId="0" borderId="1" xfId="30" applyNumberFormat="1" applyFont="1" applyFill="1" applyBorder="1" applyAlignment="1">
      <alignment horizontal="center" vertical="center" wrapText="1"/>
    </xf>
    <xf numFmtId="0" fontId="6" fillId="0" borderId="1" xfId="28" applyNumberFormat="1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right" wrapText="1"/>
    </xf>
    <xf numFmtId="0" fontId="6" fillId="0" borderId="1" xfId="28" applyFont="1" applyFill="1" applyBorder="1" applyAlignment="1">
      <alignment horizontal="center" vertical="center"/>
    </xf>
    <xf numFmtId="0" fontId="7" fillId="0" borderId="2" xfId="28" applyFont="1" applyFill="1" applyBorder="1" applyAlignment="1">
      <alignment horizontal="center" vertical="center"/>
    </xf>
    <xf numFmtId="0" fontId="7" fillId="0" borderId="10" xfId="28" applyFont="1" applyFill="1" applyBorder="1" applyAlignment="1">
      <alignment horizontal="center" vertical="center"/>
    </xf>
    <xf numFmtId="0" fontId="7" fillId="0" borderId="8" xfId="28" applyFont="1" applyFill="1" applyBorder="1" applyAlignment="1">
      <alignment horizontal="center" vertical="center"/>
    </xf>
    <xf numFmtId="0" fontId="6" fillId="0" borderId="2" xfId="30" applyNumberFormat="1" applyFont="1" applyFill="1" applyBorder="1" applyAlignment="1">
      <alignment horizontal="center" vertical="center" wrapText="1"/>
    </xf>
    <xf numFmtId="0" fontId="6" fillId="0" borderId="10" xfId="30" applyNumberFormat="1" applyFont="1" applyFill="1" applyBorder="1" applyAlignment="1">
      <alignment horizontal="center" vertical="center" wrapText="1"/>
    </xf>
    <xf numFmtId="0" fontId="6" fillId="0" borderId="8" xfId="30" applyNumberFormat="1" applyFont="1" applyFill="1" applyBorder="1" applyAlignment="1">
      <alignment horizontal="center" vertical="center" wrapText="1"/>
    </xf>
    <xf numFmtId="0" fontId="7" fillId="0" borderId="1" xfId="28" applyFont="1" applyFill="1" applyBorder="1" applyAlignment="1">
      <alignment horizontal="center" vertical="center" shrinkToFit="1"/>
    </xf>
    <xf numFmtId="0" fontId="6" fillId="0" borderId="1" xfId="30" applyNumberFormat="1" applyFont="1" applyFill="1" applyBorder="1" applyAlignment="1">
      <alignment horizontal="center" vertical="center" wrapText="1" shrinkToFit="1"/>
    </xf>
    <xf numFmtId="0" fontId="6" fillId="0" borderId="0" xfId="28" applyFont="1" applyFill="1" applyAlignment="1">
      <alignment horizontal="center" vertical="center" wrapText="1"/>
    </xf>
    <xf numFmtId="0" fontId="51" fillId="0" borderId="0" xfId="28" applyFont="1" applyFill="1" applyAlignment="1">
      <alignment horizontal="center" vertical="center" wrapText="1"/>
    </xf>
    <xf numFmtId="0" fontId="85" fillId="0" borderId="1" xfId="0" applyFont="1" applyBorder="1" applyAlignment="1">
      <alignment vertical="center" wrapText="1"/>
    </xf>
    <xf numFmtId="0" fontId="85" fillId="0" borderId="5" xfId="0" applyFont="1" applyBorder="1" applyAlignment="1">
      <alignment vertical="center" wrapText="1"/>
    </xf>
    <xf numFmtId="0" fontId="85" fillId="0" borderId="7" xfId="0" applyFont="1" applyBorder="1" applyAlignment="1">
      <alignment vertical="center" wrapText="1"/>
    </xf>
    <xf numFmtId="0" fontId="80" fillId="5" borderId="5" xfId="19" applyFont="1" applyFill="1" applyBorder="1" applyAlignment="1">
      <alignment horizontal="center" vertical="center" wrapText="1"/>
    </xf>
    <xf numFmtId="0" fontId="80" fillId="5" borderId="6" xfId="19" applyFont="1" applyFill="1" applyBorder="1" applyAlignment="1">
      <alignment horizontal="center" vertical="center" wrapText="1"/>
    </xf>
    <xf numFmtId="0" fontId="80" fillId="5" borderId="7" xfId="19" applyFont="1" applyFill="1" applyBorder="1" applyAlignment="1">
      <alignment horizontal="center" vertical="center" wrapText="1"/>
    </xf>
    <xf numFmtId="49" fontId="79" fillId="5" borderId="4" xfId="19" applyNumberFormat="1" applyFont="1" applyFill="1" applyBorder="1" applyAlignment="1">
      <alignment horizontal="left" vertical="center" wrapText="1"/>
    </xf>
    <xf numFmtId="0" fontId="79" fillId="5" borderId="5" xfId="19" applyFont="1" applyFill="1" applyBorder="1" applyAlignment="1">
      <alignment horizontal="center" vertical="center" wrapText="1"/>
    </xf>
    <xf numFmtId="0" fontId="79" fillId="5" borderId="7" xfId="19" applyFont="1" applyFill="1" applyBorder="1" applyAlignment="1">
      <alignment horizontal="center" vertical="center" wrapText="1"/>
    </xf>
    <xf numFmtId="0" fontId="10" fillId="0" borderId="1" xfId="19" applyFont="1" applyFill="1" applyBorder="1" applyAlignment="1">
      <alignment vertical="center" wrapText="1"/>
    </xf>
    <xf numFmtId="0" fontId="79" fillId="5" borderId="1" xfId="19" applyFont="1" applyFill="1" applyBorder="1" applyAlignment="1">
      <alignment horizontal="center" vertical="center" wrapText="1"/>
    </xf>
    <xf numFmtId="0" fontId="80" fillId="5" borderId="2" xfId="19" applyFont="1" applyFill="1" applyBorder="1" applyAlignment="1">
      <alignment horizontal="left" vertical="center" wrapText="1"/>
    </xf>
    <xf numFmtId="0" fontId="27" fillId="0" borderId="0" xfId="19" applyFont="1" applyFill="1" applyAlignment="1">
      <alignment horizontal="right" vertical="center" wrapText="1"/>
    </xf>
    <xf numFmtId="0" fontId="25" fillId="0" borderId="0" xfId="19" applyFont="1" applyFill="1" applyBorder="1" applyAlignment="1">
      <alignment horizontal="center" vertical="center" wrapText="1"/>
    </xf>
    <xf numFmtId="49" fontId="79" fillId="0" borderId="4" xfId="19" applyNumberFormat="1" applyFont="1" applyFill="1" applyBorder="1" applyAlignment="1">
      <alignment horizontal="left" vertical="center" wrapText="1"/>
    </xf>
    <xf numFmtId="0" fontId="79" fillId="0" borderId="1" xfId="19" applyFont="1" applyFill="1" applyBorder="1" applyAlignment="1">
      <alignment horizontal="center" vertical="center" wrapText="1"/>
    </xf>
    <xf numFmtId="0" fontId="80" fillId="0" borderId="1" xfId="19" applyFont="1" applyFill="1" applyBorder="1" applyAlignment="1">
      <alignment horizontal="left" vertical="center" wrapText="1"/>
    </xf>
    <xf numFmtId="49" fontId="80" fillId="0" borderId="1" xfId="19" applyNumberFormat="1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87" fillId="0" borderId="65" xfId="19" applyFont="1" applyFill="1" applyBorder="1" applyAlignment="1">
      <alignment vertical="center" wrapText="1"/>
    </xf>
    <xf numFmtId="0" fontId="87" fillId="0" borderId="16" xfId="19" applyFont="1" applyFill="1" applyBorder="1" applyAlignment="1">
      <alignment vertical="center" wrapText="1"/>
    </xf>
    <xf numFmtId="0" fontId="87" fillId="0" borderId="60" xfId="19" applyFont="1" applyFill="1" applyBorder="1" applyAlignment="1">
      <alignment vertical="center" wrapText="1"/>
    </xf>
    <xf numFmtId="0" fontId="37" fillId="0" borderId="63" xfId="19" applyFont="1" applyBorder="1" applyAlignment="1">
      <alignment horizontal="left" vertical="top" wrapText="1"/>
    </xf>
    <xf numFmtId="0" fontId="37" fillId="0" borderId="64" xfId="19" applyFont="1" applyBorder="1" applyAlignment="1">
      <alignment horizontal="left" vertical="top" wrapText="1"/>
    </xf>
    <xf numFmtId="0" fontId="37" fillId="0" borderId="61" xfId="19" applyFont="1" applyBorder="1" applyAlignment="1">
      <alignment horizontal="left" vertical="top" wrapText="1"/>
    </xf>
    <xf numFmtId="0" fontId="37" fillId="0" borderId="63" xfId="19" applyFont="1" applyFill="1" applyBorder="1" applyAlignment="1">
      <alignment horizontal="left" vertical="top" wrapText="1"/>
    </xf>
    <xf numFmtId="0" fontId="37" fillId="0" borderId="64" xfId="19" applyFont="1" applyFill="1" applyBorder="1" applyAlignment="1">
      <alignment horizontal="left" vertical="top" wrapText="1"/>
    </xf>
    <xf numFmtId="0" fontId="37" fillId="0" borderId="61" xfId="19" applyFont="1" applyFill="1" applyBorder="1" applyAlignment="1">
      <alignment horizontal="left" vertical="top" wrapText="1"/>
    </xf>
    <xf numFmtId="0" fontId="10" fillId="0" borderId="63" xfId="19" applyFont="1" applyFill="1" applyBorder="1" applyAlignment="1">
      <alignment vertical="top" wrapText="1"/>
    </xf>
    <xf numFmtId="0" fontId="10" fillId="0" borderId="64" xfId="19" applyFont="1" applyFill="1" applyBorder="1" applyAlignment="1">
      <alignment vertical="top" wrapText="1"/>
    </xf>
    <xf numFmtId="0" fontId="10" fillId="0" borderId="61" xfId="19" applyFont="1" applyFill="1" applyBorder="1" applyAlignment="1">
      <alignment vertical="top" wrapText="1"/>
    </xf>
    <xf numFmtId="0" fontId="10" fillId="0" borderId="63" xfId="19" applyFont="1" applyFill="1" applyBorder="1" applyAlignment="1">
      <alignment horizontal="left" vertical="top" wrapText="1"/>
    </xf>
    <xf numFmtId="0" fontId="10" fillId="0" borderId="64" xfId="19" applyFont="1" applyFill="1" applyBorder="1" applyAlignment="1">
      <alignment horizontal="left" vertical="top" wrapText="1"/>
    </xf>
    <xf numFmtId="0" fontId="10" fillId="0" borderId="61" xfId="19" applyFont="1" applyFill="1" applyBorder="1" applyAlignment="1">
      <alignment horizontal="left" vertical="top" wrapText="1"/>
    </xf>
    <xf numFmtId="0" fontId="10" fillId="0" borderId="64" xfId="19" applyFont="1" applyBorder="1" applyAlignment="1">
      <alignment horizontal="left" vertical="top" wrapText="1"/>
    </xf>
    <xf numFmtId="0" fontId="13" fillId="0" borderId="64" xfId="19" applyFill="1" applyBorder="1" applyAlignment="1">
      <alignment horizontal="center" vertical="top" wrapText="1"/>
    </xf>
    <xf numFmtId="0" fontId="13" fillId="0" borderId="61" xfId="19" applyFill="1" applyBorder="1" applyAlignment="1">
      <alignment horizontal="center" vertical="top" wrapText="1"/>
    </xf>
    <xf numFmtId="0" fontId="10" fillId="0" borderId="63" xfId="19" applyFont="1" applyBorder="1" applyAlignment="1">
      <alignment vertical="top" wrapText="1"/>
    </xf>
    <xf numFmtId="0" fontId="10" fillId="0" borderId="64" xfId="19" applyFont="1" applyBorder="1" applyAlignment="1">
      <alignment vertical="top" wrapText="1"/>
    </xf>
    <xf numFmtId="0" fontId="10" fillId="0" borderId="61" xfId="19" applyFont="1" applyBorder="1" applyAlignment="1">
      <alignment vertical="top" wrapText="1"/>
    </xf>
    <xf numFmtId="0" fontId="37" fillId="0" borderId="63" xfId="19" applyFont="1" applyBorder="1" applyAlignment="1">
      <alignment horizontal="left" vertical="center" wrapText="1"/>
    </xf>
    <xf numFmtId="0" fontId="37" fillId="0" borderId="64" xfId="19" applyFont="1" applyBorder="1" applyAlignment="1">
      <alignment horizontal="left" vertical="center" wrapText="1"/>
    </xf>
    <xf numFmtId="0" fontId="37" fillId="0" borderId="61" xfId="19" applyFont="1" applyBorder="1" applyAlignment="1">
      <alignment horizontal="left" vertical="center" wrapText="1"/>
    </xf>
    <xf numFmtId="0" fontId="10" fillId="0" borderId="64" xfId="19" applyFont="1" applyBorder="1" applyAlignment="1">
      <alignment horizontal="left" vertical="center" wrapText="1"/>
    </xf>
    <xf numFmtId="0" fontId="10" fillId="0" borderId="61" xfId="19" applyFont="1" applyBorder="1" applyAlignment="1">
      <alignment horizontal="left" vertical="center" wrapText="1"/>
    </xf>
    <xf numFmtId="0" fontId="10" fillId="0" borderId="61" xfId="19" applyFont="1" applyBorder="1" applyAlignment="1">
      <alignment horizontal="left" vertical="top" wrapText="1"/>
    </xf>
    <xf numFmtId="0" fontId="10" fillId="0" borderId="63" xfId="19" applyFont="1" applyBorder="1" applyAlignment="1">
      <alignment horizontal="left" vertical="top" wrapText="1"/>
    </xf>
    <xf numFmtId="0" fontId="13" fillId="0" borderId="0" xfId="19" applyFont="1" applyAlignment="1">
      <alignment horizontal="right" wrapText="1"/>
    </xf>
    <xf numFmtId="0" fontId="13" fillId="0" borderId="0" xfId="19" applyAlignment="1">
      <alignment horizontal="right" wrapText="1"/>
    </xf>
    <xf numFmtId="0" fontId="87" fillId="0" borderId="14" xfId="19" applyFont="1" applyBorder="1" applyAlignment="1">
      <alignment horizontal="center" vertical="center" wrapText="1"/>
    </xf>
    <xf numFmtId="0" fontId="23" fillId="0" borderId="64" xfId="19" applyFont="1" applyBorder="1" applyAlignment="1">
      <alignment horizontal="left" vertical="top" wrapText="1"/>
    </xf>
    <xf numFmtId="0" fontId="23" fillId="0" borderId="61" xfId="19" applyFont="1" applyBorder="1" applyAlignment="1">
      <alignment horizontal="left" vertical="top" wrapText="1"/>
    </xf>
    <xf numFmtId="0" fontId="10" fillId="0" borderId="64" xfId="19" applyFont="1" applyBorder="1" applyAlignment="1">
      <alignment horizontal="center" vertical="top" wrapText="1"/>
    </xf>
    <xf numFmtId="0" fontId="14" fillId="5" borderId="0" xfId="19" applyFont="1" applyFill="1" applyAlignment="1">
      <alignment horizontal="right" vertical="center" wrapText="1"/>
    </xf>
    <xf numFmtId="0" fontId="67" fillId="0" borderId="0" xfId="19" applyFont="1" applyBorder="1" applyAlignment="1">
      <alignment horizontal="center" vertical="center" wrapText="1"/>
    </xf>
    <xf numFmtId="0" fontId="16" fillId="0" borderId="2" xfId="19" applyFont="1" applyFill="1" applyBorder="1" applyAlignment="1">
      <alignment horizontal="center" vertical="center" wrapText="1"/>
    </xf>
    <xf numFmtId="0" fontId="16" fillId="0" borderId="8" xfId="19" applyFont="1" applyFill="1" applyBorder="1" applyAlignment="1">
      <alignment horizontal="center" vertical="center" wrapText="1"/>
    </xf>
    <xf numFmtId="0" fontId="16" fillId="0" borderId="2" xfId="19" applyNumberFormat="1" applyFont="1" applyFill="1" applyBorder="1" applyAlignment="1">
      <alignment horizontal="center" vertical="center" wrapText="1"/>
    </xf>
    <xf numFmtId="0" fontId="16" fillId="0" borderId="8" xfId="19" applyNumberFormat="1" applyFont="1" applyFill="1" applyBorder="1" applyAlignment="1">
      <alignment horizontal="center" vertical="center" wrapText="1"/>
    </xf>
    <xf numFmtId="4" fontId="16" fillId="0" borderId="5" xfId="19" applyNumberFormat="1" applyFont="1" applyFill="1" applyBorder="1" applyAlignment="1">
      <alignment horizontal="center" vertical="center" wrapText="1"/>
    </xf>
    <xf numFmtId="4" fontId="16" fillId="0" borderId="7" xfId="19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6" xfId="19" applyFont="1" applyFill="1" applyBorder="1" applyAlignment="1">
      <alignment horizontal="center" vertical="center" wrapText="1"/>
    </xf>
    <xf numFmtId="0" fontId="16" fillId="0" borderId="7" xfId="19" applyFont="1" applyFill="1" applyBorder="1" applyAlignment="1">
      <alignment horizontal="center" vertical="center" wrapText="1"/>
    </xf>
    <xf numFmtId="0" fontId="30" fillId="0" borderId="0" xfId="19" applyFont="1" applyFill="1" applyBorder="1" applyAlignment="1">
      <alignment horizontal="center" vertical="center" wrapText="1"/>
    </xf>
    <xf numFmtId="0" fontId="16" fillId="0" borderId="5" xfId="19" applyFont="1" applyFill="1" applyBorder="1" applyAlignment="1">
      <alignment horizontal="center" vertical="center" wrapText="1"/>
    </xf>
    <xf numFmtId="1" fontId="14" fillId="0" borderId="2" xfId="7" applyNumberFormat="1" applyFont="1" applyFill="1" applyBorder="1" applyAlignment="1">
      <alignment horizontal="center" vertical="center"/>
    </xf>
    <xf numFmtId="1" fontId="14" fillId="0" borderId="10" xfId="7" applyNumberFormat="1" applyFont="1" applyFill="1" applyBorder="1" applyAlignment="1">
      <alignment horizontal="center" vertical="center"/>
    </xf>
    <xf numFmtId="1" fontId="14" fillId="0" borderId="8" xfId="7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59" fillId="0" borderId="0" xfId="2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5" xfId="2" applyNumberFormat="1" applyFont="1" applyFill="1" applyBorder="1" applyAlignment="1">
      <alignment horizontal="left" vertical="center" wrapText="1"/>
    </xf>
    <xf numFmtId="0" fontId="30" fillId="0" borderId="7" xfId="2" applyNumberFormat="1" applyFont="1" applyFill="1" applyBorder="1" applyAlignment="1">
      <alignment horizontal="left" vertical="center" wrapText="1"/>
    </xf>
    <xf numFmtId="3" fontId="30" fillId="0" borderId="1" xfId="2" applyNumberFormat="1" applyFont="1" applyFill="1" applyBorder="1" applyAlignment="1">
      <alignment horizontal="center" vertical="center" wrapText="1"/>
    </xf>
    <xf numFmtId="49" fontId="30" fillId="0" borderId="5" xfId="2" applyNumberFormat="1" applyFont="1" applyFill="1" applyBorder="1" applyAlignment="1">
      <alignment horizontal="left" vertical="center" wrapText="1"/>
    </xf>
    <xf numFmtId="49" fontId="30" fillId="0" borderId="7" xfId="2" applyNumberFormat="1" applyFont="1" applyFill="1" applyBorder="1" applyAlignment="1">
      <alignment horizontal="left" vertical="center" wrapText="1"/>
    </xf>
    <xf numFmtId="0" fontId="30" fillId="0" borderId="0" xfId="2" applyFont="1" applyFill="1" applyBorder="1" applyAlignment="1">
      <alignment horizontal="center" vertical="center" wrapText="1"/>
    </xf>
    <xf numFmtId="0" fontId="30" fillId="0" borderId="5" xfId="2" applyNumberFormat="1" applyFont="1" applyFill="1" applyBorder="1" applyAlignment="1">
      <alignment horizontal="center" vertical="center" wrapText="1"/>
    </xf>
    <xf numFmtId="0" fontId="30" fillId="0" borderId="7" xfId="2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1" fontId="9" fillId="0" borderId="20" xfId="3" applyNumberFormat="1" applyFont="1" applyFill="1" applyBorder="1" applyAlignment="1">
      <alignment horizontal="center" vertical="top" wrapText="1"/>
    </xf>
    <xf numFmtId="1" fontId="9" fillId="0" borderId="24" xfId="3" applyNumberFormat="1" applyFont="1" applyFill="1" applyBorder="1" applyAlignment="1">
      <alignment horizontal="center" vertical="top" wrapText="1"/>
    </xf>
    <xf numFmtId="1" fontId="9" fillId="0" borderId="29" xfId="3" applyNumberFormat="1" applyFont="1" applyFill="1" applyBorder="1" applyAlignment="1">
      <alignment horizontal="center" vertical="top" wrapText="1"/>
    </xf>
    <xf numFmtId="0" fontId="23" fillId="0" borderId="21" xfId="3" applyNumberFormat="1" applyFont="1" applyFill="1" applyBorder="1" applyAlignment="1">
      <alignment horizontal="left" vertical="top" wrapText="1"/>
    </xf>
    <xf numFmtId="0" fontId="23" fillId="0" borderId="25" xfId="3" applyNumberFormat="1" applyFont="1" applyFill="1" applyBorder="1" applyAlignment="1">
      <alignment horizontal="left" vertical="top" wrapText="1"/>
    </xf>
    <xf numFmtId="0" fontId="23" fillId="0" borderId="30" xfId="3" applyNumberFormat="1" applyFont="1" applyFill="1" applyBorder="1" applyAlignment="1">
      <alignment horizontal="left" vertical="top" wrapText="1"/>
    </xf>
    <xf numFmtId="49" fontId="23" fillId="0" borderId="41" xfId="3" applyNumberFormat="1" applyFont="1" applyFill="1" applyBorder="1" applyAlignment="1">
      <alignment horizontal="left" vertical="top"/>
    </xf>
    <xf numFmtId="49" fontId="23" fillId="0" borderId="24" xfId="3" applyNumberFormat="1" applyFont="1" applyFill="1" applyBorder="1" applyAlignment="1">
      <alignment horizontal="left" vertical="top"/>
    </xf>
    <xf numFmtId="49" fontId="23" fillId="0" borderId="42" xfId="3" applyNumberFormat="1" applyFont="1" applyFill="1" applyBorder="1" applyAlignment="1">
      <alignment horizontal="left" vertical="top"/>
    </xf>
    <xf numFmtId="0" fontId="23" fillId="0" borderId="2" xfId="3" applyFont="1" applyFill="1" applyBorder="1" applyAlignment="1">
      <alignment horizontal="left" vertical="top" wrapText="1"/>
    </xf>
    <xf numFmtId="0" fontId="23" fillId="0" borderId="10" xfId="3" applyFont="1" applyFill="1" applyBorder="1" applyAlignment="1">
      <alignment horizontal="left" vertical="top" wrapText="1"/>
    </xf>
    <xf numFmtId="0" fontId="23" fillId="0" borderId="8" xfId="3" applyFont="1" applyFill="1" applyBorder="1" applyAlignment="1">
      <alignment horizontal="left" vertical="top" wrapText="1"/>
    </xf>
    <xf numFmtId="0" fontId="13" fillId="0" borderId="0" xfId="3" applyFont="1" applyFill="1" applyBorder="1" applyAlignment="1">
      <alignment horizontal="right" vertical="center" wrapText="1"/>
    </xf>
    <xf numFmtId="0" fontId="9" fillId="0" borderId="4" xfId="3" applyFont="1" applyFill="1" applyBorder="1" applyAlignment="1">
      <alignment horizontal="left" vertical="center"/>
    </xf>
    <xf numFmtId="0" fontId="9" fillId="0" borderId="14" xfId="3" applyFont="1" applyFill="1" applyBorder="1" applyAlignment="1">
      <alignment horizontal="center" vertical="top" wrapText="1"/>
    </xf>
    <xf numFmtId="0" fontId="9" fillId="0" borderId="20" xfId="3" applyFont="1" applyFill="1" applyBorder="1" applyAlignment="1">
      <alignment horizontal="center" vertical="top" wrapText="1"/>
    </xf>
    <xf numFmtId="0" fontId="9" fillId="0" borderId="24" xfId="3" applyFont="1" applyFill="1" applyBorder="1" applyAlignment="1">
      <alignment horizontal="center" vertical="top" wrapText="1"/>
    </xf>
    <xf numFmtId="0" fontId="9" fillId="0" borderId="29" xfId="3" applyFont="1" applyFill="1" applyBorder="1" applyAlignment="1">
      <alignment horizontal="center" vertical="top" wrapText="1"/>
    </xf>
    <xf numFmtId="0" fontId="23" fillId="0" borderId="21" xfId="3" applyFont="1" applyFill="1" applyBorder="1" applyAlignment="1">
      <alignment horizontal="left" vertical="top" wrapText="1"/>
    </xf>
    <xf numFmtId="0" fontId="23" fillId="0" borderId="25" xfId="3" applyFont="1" applyFill="1" applyBorder="1" applyAlignment="1">
      <alignment horizontal="left" vertical="top" wrapText="1"/>
    </xf>
    <xf numFmtId="0" fontId="23" fillId="0" borderId="30" xfId="3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center" vertical="center" wrapText="1"/>
    </xf>
    <xf numFmtId="0" fontId="23" fillId="0" borderId="41" xfId="3" applyFont="1" applyFill="1" applyBorder="1" applyAlignment="1">
      <alignment horizontal="left" vertical="top"/>
    </xf>
    <xf numFmtId="0" fontId="23" fillId="0" borderId="42" xfId="3" applyFont="1" applyFill="1" applyBorder="1" applyAlignment="1">
      <alignment horizontal="left" vertical="top"/>
    </xf>
    <xf numFmtId="49" fontId="23" fillId="0" borderId="41" xfId="3" applyNumberFormat="1" applyFont="1" applyFill="1" applyBorder="1" applyAlignment="1">
      <alignment horizontal="left" vertical="top" wrapText="1"/>
    </xf>
    <xf numFmtId="49" fontId="23" fillId="0" borderId="42" xfId="3" applyNumberFormat="1" applyFont="1" applyFill="1" applyBorder="1" applyAlignment="1">
      <alignment horizontal="left" vertical="top" wrapText="1"/>
    </xf>
    <xf numFmtId="0" fontId="23" fillId="0" borderId="24" xfId="3" applyFont="1" applyFill="1" applyBorder="1" applyAlignment="1">
      <alignment horizontal="left" vertical="top"/>
    </xf>
    <xf numFmtId="0" fontId="23" fillId="0" borderId="33" xfId="3" applyFont="1" applyFill="1" applyBorder="1" applyAlignment="1">
      <alignment horizontal="left" vertical="top" wrapText="1"/>
    </xf>
    <xf numFmtId="0" fontId="23" fillId="0" borderId="36" xfId="3" applyFont="1" applyFill="1" applyBorder="1" applyAlignment="1">
      <alignment horizontal="left" vertical="top" wrapText="1"/>
    </xf>
    <xf numFmtId="0" fontId="9" fillId="0" borderId="20" xfId="3" applyFont="1" applyFill="1" applyBorder="1" applyAlignment="1">
      <alignment horizontal="left" vertical="top" wrapText="1"/>
    </xf>
    <xf numFmtId="0" fontId="9" fillId="0" borderId="24" xfId="3" applyFont="1" applyFill="1" applyBorder="1" applyAlignment="1">
      <alignment horizontal="left" vertical="top" wrapText="1"/>
    </xf>
    <xf numFmtId="0" fontId="9" fillId="0" borderId="29" xfId="3" applyFont="1" applyFill="1" applyBorder="1" applyAlignment="1">
      <alignment horizontal="left" vertical="top" wrapText="1"/>
    </xf>
    <xf numFmtId="0" fontId="23" fillId="0" borderId="2" xfId="3" applyFont="1" applyFill="1" applyBorder="1" applyAlignment="1">
      <alignment horizontal="left" vertical="top"/>
    </xf>
    <xf numFmtId="0" fontId="23" fillId="0" borderId="10" xfId="3" applyFont="1" applyFill="1" applyBorder="1" applyAlignment="1">
      <alignment horizontal="left" vertical="top"/>
    </xf>
    <xf numFmtId="0" fontId="23" fillId="0" borderId="8" xfId="3" applyFont="1" applyFill="1" applyBorder="1" applyAlignment="1">
      <alignment horizontal="left" vertical="top"/>
    </xf>
    <xf numFmtId="0" fontId="9" fillId="0" borderId="14" xfId="3" applyFont="1" applyFill="1" applyBorder="1" applyAlignment="1">
      <alignment horizontal="left" vertical="top"/>
    </xf>
    <xf numFmtId="0" fontId="23" fillId="0" borderId="33" xfId="3" applyFont="1" applyFill="1" applyBorder="1" applyAlignment="1">
      <alignment horizontal="left" vertical="top"/>
    </xf>
    <xf numFmtId="49" fontId="23" fillId="0" borderId="2" xfId="3" applyNumberFormat="1" applyFont="1" applyFill="1" applyBorder="1" applyAlignment="1">
      <alignment horizontal="left" vertical="top" wrapText="1"/>
    </xf>
    <xf numFmtId="49" fontId="23" fillId="0" borderId="8" xfId="3" applyNumberFormat="1" applyFont="1" applyFill="1" applyBorder="1" applyAlignment="1">
      <alignment horizontal="left" vertical="top" wrapText="1"/>
    </xf>
    <xf numFmtId="49" fontId="23" fillId="0" borderId="33" xfId="3" applyNumberFormat="1" applyFont="1" applyFill="1" applyBorder="1" applyAlignment="1">
      <alignment horizontal="left" vertical="top"/>
    </xf>
    <xf numFmtId="49" fontId="23" fillId="0" borderId="10" xfId="3" applyNumberFormat="1" applyFont="1" applyFill="1" applyBorder="1" applyAlignment="1">
      <alignment horizontal="left" vertical="top"/>
    </xf>
    <xf numFmtId="49" fontId="23" fillId="0" borderId="36" xfId="3" applyNumberFormat="1" applyFont="1" applyFill="1" applyBorder="1" applyAlignment="1">
      <alignment horizontal="left" vertical="top"/>
    </xf>
    <xf numFmtId="49" fontId="23" fillId="0" borderId="1" xfId="3" applyNumberFormat="1" applyFont="1" applyFill="1" applyBorder="1" applyAlignment="1">
      <alignment horizontal="left" vertical="top" wrapText="1"/>
    </xf>
    <xf numFmtId="0" fontId="23" fillId="0" borderId="1" xfId="3" applyFont="1" applyFill="1" applyBorder="1" applyAlignment="1">
      <alignment horizontal="left" vertical="top" wrapText="1"/>
    </xf>
    <xf numFmtId="0" fontId="9" fillId="0" borderId="39" xfId="3" applyFont="1" applyFill="1" applyBorder="1" applyAlignment="1">
      <alignment horizontal="left" vertical="top"/>
    </xf>
    <xf numFmtId="49" fontId="23" fillId="0" borderId="10" xfId="3" applyNumberFormat="1" applyFont="1" applyFill="1" applyBorder="1" applyAlignment="1">
      <alignment horizontal="left" vertical="top" wrapText="1"/>
    </xf>
    <xf numFmtId="0" fontId="47" fillId="0" borderId="20" xfId="3" applyFont="1" applyFill="1" applyBorder="1" applyAlignment="1">
      <alignment horizontal="left" vertical="top" wrapText="1"/>
    </xf>
    <xf numFmtId="0" fontId="47" fillId="0" borderId="24" xfId="3" applyFont="1" applyFill="1" applyBorder="1" applyAlignment="1">
      <alignment horizontal="left" vertical="top" wrapText="1"/>
    </xf>
    <xf numFmtId="0" fontId="47" fillId="0" borderId="29" xfId="3" applyFont="1" applyFill="1" applyBorder="1" applyAlignment="1">
      <alignment horizontal="left" vertical="top" wrapText="1"/>
    </xf>
    <xf numFmtId="0" fontId="47" fillId="0" borderId="33" xfId="3" applyFont="1" applyFill="1" applyBorder="1" applyAlignment="1">
      <alignment horizontal="left" vertical="top" wrapText="1"/>
    </xf>
    <xf numFmtId="0" fontId="47" fillId="0" borderId="10" xfId="3" applyFont="1" applyFill="1" applyBorder="1" applyAlignment="1">
      <alignment horizontal="left" vertical="top" wrapText="1"/>
    </xf>
    <xf numFmtId="0" fontId="47" fillId="0" borderId="36" xfId="3" applyFont="1" applyFill="1" applyBorder="1" applyAlignment="1">
      <alignment horizontal="left" vertical="top" wrapText="1"/>
    </xf>
    <xf numFmtId="0" fontId="47" fillId="0" borderId="34" xfId="3" applyFont="1" applyFill="1" applyBorder="1" applyAlignment="1">
      <alignment horizontal="center" vertical="center" wrapText="1"/>
    </xf>
    <xf numFmtId="0" fontId="47" fillId="0" borderId="46" xfId="3" applyFont="1" applyFill="1" applyBorder="1" applyAlignment="1">
      <alignment horizontal="center" vertical="center" wrapText="1"/>
    </xf>
    <xf numFmtId="0" fontId="47" fillId="0" borderId="13" xfId="3" applyFont="1" applyFill="1" applyBorder="1" applyAlignment="1">
      <alignment horizontal="center" vertical="center" wrapText="1"/>
    </xf>
    <xf numFmtId="0" fontId="47" fillId="0" borderId="0" xfId="3" applyFont="1" applyFill="1" applyBorder="1" applyAlignment="1">
      <alignment horizontal="center" vertical="center" wrapText="1"/>
    </xf>
    <xf numFmtId="0" fontId="47" fillId="0" borderId="39" xfId="3" applyFont="1" applyFill="1" applyBorder="1" applyAlignment="1">
      <alignment horizontal="center" vertical="center" wrapText="1"/>
    </xf>
    <xf numFmtId="0" fontId="47" fillId="0" borderId="14" xfId="3" applyFont="1" applyFill="1" applyBorder="1" applyAlignment="1">
      <alignment horizontal="center" vertical="center" wrapText="1"/>
    </xf>
    <xf numFmtId="49" fontId="23" fillId="0" borderId="2" xfId="3" applyNumberFormat="1" applyFont="1" applyFill="1" applyBorder="1" applyAlignment="1">
      <alignment horizontal="center" vertical="top" wrapText="1"/>
    </xf>
    <xf numFmtId="49" fontId="23" fillId="0" borderId="8" xfId="3" applyNumberFormat="1" applyFont="1" applyFill="1" applyBorder="1" applyAlignment="1">
      <alignment horizontal="center" vertical="top" wrapText="1"/>
    </xf>
    <xf numFmtId="0" fontId="9" fillId="0" borderId="14" xfId="3" applyFont="1" applyFill="1" applyBorder="1" applyAlignment="1">
      <alignment horizontal="left" vertical="center"/>
    </xf>
    <xf numFmtId="0" fontId="47" fillId="0" borderId="20" xfId="3" applyFont="1" applyFill="1" applyBorder="1" applyAlignment="1">
      <alignment horizontal="left" vertical="center" wrapText="1"/>
    </xf>
    <xf numFmtId="0" fontId="47" fillId="0" borderId="29" xfId="3" applyFont="1" applyFill="1" applyBorder="1" applyAlignment="1">
      <alignment horizontal="left" vertical="center" wrapText="1"/>
    </xf>
    <xf numFmtId="0" fontId="47" fillId="0" borderId="33" xfId="3" applyFont="1" applyFill="1" applyBorder="1" applyAlignment="1">
      <alignment horizontal="left" vertical="center" wrapText="1"/>
    </xf>
    <xf numFmtId="0" fontId="47" fillId="0" borderId="36" xfId="3" applyFont="1" applyFill="1" applyBorder="1" applyAlignment="1">
      <alignment horizontal="left" vertical="center" wrapText="1"/>
    </xf>
    <xf numFmtId="0" fontId="47" fillId="0" borderId="45" xfId="3" applyFont="1" applyFill="1" applyBorder="1" applyAlignment="1">
      <alignment horizontal="center" vertical="center" wrapText="1"/>
    </xf>
    <xf numFmtId="0" fontId="47" fillId="0" borderId="56" xfId="3" applyFont="1" applyFill="1" applyBorder="1" applyAlignment="1">
      <alignment horizontal="center" vertical="center" wrapText="1"/>
    </xf>
    <xf numFmtId="0" fontId="23" fillId="0" borderId="20" xfId="3" applyFont="1" applyFill="1" applyBorder="1" applyAlignment="1">
      <alignment horizontal="center" vertical="top" wrapText="1"/>
    </xf>
    <xf numFmtId="0" fontId="23" fillId="0" borderId="24" xfId="3" applyFont="1" applyFill="1" applyBorder="1" applyAlignment="1">
      <alignment horizontal="center" vertical="top" wrapText="1"/>
    </xf>
    <xf numFmtId="0" fontId="23" fillId="0" borderId="29" xfId="3" applyFont="1" applyFill="1" applyBorder="1" applyAlignment="1">
      <alignment horizontal="center" vertical="top" wrapText="1"/>
    </xf>
    <xf numFmtId="0" fontId="23" fillId="0" borderId="34" xfId="3" applyFont="1" applyFill="1" applyBorder="1" applyAlignment="1">
      <alignment horizontal="center" vertical="center" wrapText="1"/>
    </xf>
    <xf numFmtId="0" fontId="23" fillId="0" borderId="45" xfId="3" applyFont="1" applyFill="1" applyBorder="1" applyAlignment="1">
      <alignment horizontal="center" vertical="center" wrapText="1"/>
    </xf>
    <xf numFmtId="0" fontId="23" fillId="0" borderId="13" xfId="3" applyFont="1" applyFill="1" applyBorder="1" applyAlignment="1">
      <alignment horizontal="center" vertical="center" wrapText="1"/>
    </xf>
    <xf numFmtId="0" fontId="23" fillId="0" borderId="12" xfId="3" applyFont="1" applyFill="1" applyBorder="1" applyAlignment="1">
      <alignment horizontal="center" vertical="center" wrapText="1"/>
    </xf>
    <xf numFmtId="0" fontId="23" fillId="0" borderId="39" xfId="3" applyFont="1" applyFill="1" applyBorder="1" applyAlignment="1">
      <alignment horizontal="center" vertical="center" wrapText="1"/>
    </xf>
    <xf numFmtId="0" fontId="23" fillId="0" borderId="56" xfId="3" applyFont="1" applyFill="1" applyBorder="1" applyAlignment="1">
      <alignment horizontal="center" vertical="center" wrapText="1"/>
    </xf>
    <xf numFmtId="0" fontId="30" fillId="0" borderId="0" xfId="2" applyFont="1" applyFill="1" applyAlignment="1">
      <alignment horizontal="right" vertical="center" wrapText="1"/>
    </xf>
    <xf numFmtId="0" fontId="16" fillId="0" borderId="0" xfId="2" applyFont="1" applyFill="1" applyAlignment="1">
      <alignment horizontal="center" vertical="center" wrapText="1"/>
    </xf>
    <xf numFmtId="0" fontId="30" fillId="0" borderId="4" xfId="2" applyFont="1" applyFill="1" applyBorder="1" applyAlignment="1">
      <alignment horizontal="left" vertical="center" wrapText="1"/>
    </xf>
    <xf numFmtId="0" fontId="30" fillId="0" borderId="0" xfId="2" applyFont="1" applyFill="1" applyBorder="1" applyAlignment="1">
      <alignment horizontal="left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7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left" vertical="center" wrapText="1"/>
    </xf>
    <xf numFmtId="0" fontId="13" fillId="0" borderId="6" xfId="2" applyFont="1" applyFill="1" applyBorder="1" applyAlignment="1">
      <alignment horizontal="left" vertical="center" wrapText="1"/>
    </xf>
    <xf numFmtId="0" fontId="13" fillId="0" borderId="7" xfId="2" applyFont="1" applyFill="1" applyBorder="1" applyAlignment="1">
      <alignment horizontal="left" vertical="center" wrapText="1"/>
    </xf>
    <xf numFmtId="0" fontId="30" fillId="0" borderId="4" xfId="2" applyNumberFormat="1" applyFont="1" applyFill="1" applyBorder="1" applyAlignment="1">
      <alignment horizontal="center" vertical="center" wrapText="1"/>
    </xf>
    <xf numFmtId="49" fontId="26" fillId="0" borderId="1" xfId="2" applyNumberFormat="1" applyFont="1" applyFill="1" applyBorder="1" applyAlignment="1">
      <alignment horizontal="center" vertical="center" wrapText="1"/>
    </xf>
    <xf numFmtId="0" fontId="51" fillId="0" borderId="4" xfId="2" applyNumberFormat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55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52" fillId="0" borderId="0" xfId="2" applyFont="1" applyFill="1" applyAlignment="1">
      <alignment horizontal="right" vertical="center" wrapText="1"/>
    </xf>
    <xf numFmtId="0" fontId="12" fillId="0" borderId="4" xfId="2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3" fillId="0" borderId="5" xfId="2" applyFont="1" applyFill="1" applyBorder="1" applyAlignment="1">
      <alignment horizontal="center" vertical="center" wrapText="1"/>
    </xf>
    <xf numFmtId="0" fontId="53" fillId="0" borderId="6" xfId="2" applyFont="1" applyFill="1" applyBorder="1" applyAlignment="1">
      <alignment horizontal="center" vertical="center" wrapText="1"/>
    </xf>
    <xf numFmtId="0" fontId="53" fillId="0" borderId="53" xfId="2" applyFont="1" applyFill="1" applyBorder="1" applyAlignment="1">
      <alignment horizontal="center" vertical="center" wrapText="1"/>
    </xf>
    <xf numFmtId="0" fontId="53" fillId="0" borderId="58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left" vertical="center" wrapText="1"/>
    </xf>
    <xf numFmtId="0" fontId="27" fillId="0" borderId="7" xfId="2" applyFont="1" applyFill="1" applyBorder="1" applyAlignment="1">
      <alignment horizontal="left" vertical="center" wrapText="1"/>
    </xf>
    <xf numFmtId="0" fontId="27" fillId="0" borderId="0" xfId="2" applyFont="1" applyFill="1" applyAlignment="1">
      <alignment horizontal="center" vertical="center" wrapText="1"/>
    </xf>
    <xf numFmtId="0" fontId="27" fillId="0" borderId="0" xfId="2" applyFont="1" applyFill="1" applyBorder="1" applyAlignment="1">
      <alignment horizontal="left" vertical="center" wrapText="1"/>
    </xf>
    <xf numFmtId="0" fontId="27" fillId="0" borderId="1" xfId="2" applyFont="1" applyFill="1" applyBorder="1" applyAlignment="1">
      <alignment horizontal="center" vertical="center" wrapText="1"/>
    </xf>
    <xf numFmtId="168" fontId="27" fillId="0" borderId="1" xfId="2" applyNumberFormat="1" applyFont="1" applyFill="1" applyBorder="1" applyAlignment="1">
      <alignment horizontal="center" vertical="center" wrapText="1"/>
    </xf>
    <xf numFmtId="0" fontId="27" fillId="0" borderId="10" xfId="2" applyFont="1" applyFill="1" applyBorder="1" applyAlignment="1">
      <alignment horizontal="center" vertical="center" wrapText="1"/>
    </xf>
    <xf numFmtId="0" fontId="27" fillId="0" borderId="8" xfId="2" applyFont="1" applyFill="1" applyBorder="1" applyAlignment="1">
      <alignment horizontal="center" vertical="center" wrapText="1"/>
    </xf>
    <xf numFmtId="168" fontId="27" fillId="0" borderId="10" xfId="2" applyNumberFormat="1" applyFont="1" applyFill="1" applyBorder="1" applyAlignment="1">
      <alignment horizontal="center" vertical="center" wrapText="1"/>
    </xf>
    <xf numFmtId="168" fontId="27" fillId="0" borderId="8" xfId="2" applyNumberFormat="1" applyFont="1" applyFill="1" applyBorder="1" applyAlignment="1">
      <alignment horizontal="center" vertical="center" wrapText="1"/>
    </xf>
    <xf numFmtId="49" fontId="18" fillId="0" borderId="5" xfId="1" applyNumberFormat="1" applyFont="1" applyFill="1" applyBorder="1" applyAlignment="1">
      <alignment horizontal="center" vertical="center" wrapText="1"/>
    </xf>
    <xf numFmtId="49" fontId="18" fillId="0" borderId="6" xfId="1" applyNumberFormat="1" applyFont="1" applyFill="1" applyBorder="1" applyAlignment="1">
      <alignment horizontal="center" vertical="center" wrapText="1"/>
    </xf>
    <xf numFmtId="49" fontId="18" fillId="0" borderId="7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1" applyFont="1" applyFill="1" applyAlignment="1">
      <alignment horizontal="right" vertical="center" wrapText="1"/>
    </xf>
    <xf numFmtId="0" fontId="16" fillId="0" borderId="4" xfId="1" applyFont="1" applyFill="1" applyBorder="1" applyAlignment="1">
      <alignment horizontal="center" vertical="center" wrapText="1"/>
    </xf>
    <xf numFmtId="49" fontId="18" fillId="0" borderId="2" xfId="1" applyNumberFormat="1" applyFont="1" applyFill="1" applyBorder="1" applyAlignment="1">
      <alignment horizontal="center" vertical="center" textRotation="90" wrapText="1"/>
    </xf>
    <xf numFmtId="49" fontId="18" fillId="0" borderId="8" xfId="1" applyNumberFormat="1" applyFont="1" applyFill="1" applyBorder="1" applyAlignment="1">
      <alignment horizontal="center" vertical="center" textRotation="90" wrapText="1"/>
    </xf>
    <xf numFmtId="49" fontId="0" fillId="0" borderId="1" xfId="0" applyNumberForma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textRotation="90" wrapText="1"/>
    </xf>
    <xf numFmtId="49" fontId="0" fillId="0" borderId="8" xfId="0" applyNumberFormat="1" applyFill="1" applyBorder="1" applyAlignment="1">
      <alignment horizontal="center" vertical="center" textRotation="90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</cellXfs>
  <cellStyles count="32">
    <cellStyle name="Excel Built-in Normal" xfId="13"/>
    <cellStyle name="Normal_КСГ_1" xfId="26"/>
    <cellStyle name="Гиперссылка" xfId="4" builtinId="8"/>
    <cellStyle name="Обычный" xfId="0" builtinId="0"/>
    <cellStyle name="Обычный 10" xfId="27"/>
    <cellStyle name="Обычный 16" xfId="19"/>
    <cellStyle name="Обычный 17" xfId="18"/>
    <cellStyle name="Обычный 2" xfId="9"/>
    <cellStyle name="Обычный 2 2" xfId="3"/>
    <cellStyle name="Обычный 2 2 2" xfId="2"/>
    <cellStyle name="Обычный 2 3" xfId="28"/>
    <cellStyle name="Обычный 20" xfId="20"/>
    <cellStyle name="Обычный 22" xfId="21"/>
    <cellStyle name="Обычный 24" xfId="22"/>
    <cellStyle name="Обычный 3" xfId="7"/>
    <cellStyle name="Обычный 4" xfId="14"/>
    <cellStyle name="Обычный 5" xfId="16"/>
    <cellStyle name="Обычный 6" xfId="15"/>
    <cellStyle name="Обычный 7" xfId="25"/>
    <cellStyle name="Обычный 7 2" xfId="31"/>
    <cellStyle name="Обычный 8" xfId="17"/>
    <cellStyle name="Обычный 9" xfId="5"/>
    <cellStyle name="Обычный_Доход по леч.диагност.услугам" xfId="10"/>
    <cellStyle name="Обычный_копия с профполкой" xfId="12"/>
    <cellStyle name="Обычный_Лист1" xfId="1"/>
    <cellStyle name="Обычный_Лист1 2" xfId="8"/>
    <cellStyle name="Обычный_Лист1 2 2" xfId="29"/>
    <cellStyle name="Обычный_новые тарифы" xfId="23"/>
    <cellStyle name="Обычный_пр1" xfId="30"/>
    <cellStyle name="Процентный 2" xfId="24"/>
    <cellStyle name="Финансовый" xfId="6" builtinId="3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1.w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26" Type="http://schemas.openxmlformats.org/officeDocument/2006/relationships/image" Target="../media/image26.wmf"/><Relationship Id="rId3" Type="http://schemas.openxmlformats.org/officeDocument/2006/relationships/image" Target="../media/image3.wmf"/><Relationship Id="rId21" Type="http://schemas.openxmlformats.org/officeDocument/2006/relationships/image" Target="../media/image21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5" Type="http://schemas.openxmlformats.org/officeDocument/2006/relationships/image" Target="../media/image25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20" Type="http://schemas.openxmlformats.org/officeDocument/2006/relationships/image" Target="../media/image20.wmf"/><Relationship Id="rId29" Type="http://schemas.openxmlformats.org/officeDocument/2006/relationships/image" Target="../media/image29.wmf"/><Relationship Id="rId1" Type="http://schemas.openxmlformats.org/officeDocument/2006/relationships/image" Target="../media/image1.e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24" Type="http://schemas.openxmlformats.org/officeDocument/2006/relationships/image" Target="../media/image24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23" Type="http://schemas.openxmlformats.org/officeDocument/2006/relationships/image" Target="../media/image23.wmf"/><Relationship Id="rId28" Type="http://schemas.openxmlformats.org/officeDocument/2006/relationships/image" Target="../media/image28.wmf"/><Relationship Id="rId10" Type="http://schemas.openxmlformats.org/officeDocument/2006/relationships/image" Target="../media/image10.wmf"/><Relationship Id="rId19" Type="http://schemas.openxmlformats.org/officeDocument/2006/relationships/image" Target="../media/image19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Relationship Id="rId22" Type="http://schemas.openxmlformats.org/officeDocument/2006/relationships/image" Target="../media/image22.wmf"/><Relationship Id="rId27" Type="http://schemas.openxmlformats.org/officeDocument/2006/relationships/image" Target="../media/image27.wmf"/><Relationship Id="rId30" Type="http://schemas.openxmlformats.org/officeDocument/2006/relationships/image" Target="../media/image30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428625</xdr:colOff>
          <xdr:row>4</xdr:row>
          <xdr:rowOff>114300</xdr:rowOff>
        </xdr:from>
        <xdr:to>
          <xdr:col>2</xdr:col>
          <xdr:colOff>1743075</xdr:colOff>
          <xdr:row>4</xdr:row>
          <xdr:rowOff>666750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</xdr:row>
          <xdr:rowOff>19050</xdr:rowOff>
        </xdr:from>
        <xdr:to>
          <xdr:col>2</xdr:col>
          <xdr:colOff>390525</xdr:colOff>
          <xdr:row>7</xdr:row>
          <xdr:rowOff>228600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</xdr:row>
          <xdr:rowOff>57150</xdr:rowOff>
        </xdr:from>
        <xdr:to>
          <xdr:col>2</xdr:col>
          <xdr:colOff>285750</xdr:colOff>
          <xdr:row>8</xdr:row>
          <xdr:rowOff>247650</xdr:rowOff>
        </xdr:to>
        <xdr:sp macro="" textlink="">
          <xdr:nvSpPr>
            <xdr:cNvPr id="30723" name="Object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57150</xdr:colOff>
      <xdr:row>11</xdr:row>
      <xdr:rowOff>95250</xdr:rowOff>
    </xdr:from>
    <xdr:to>
      <xdr:col>2</xdr:col>
      <xdr:colOff>971550</xdr:colOff>
      <xdr:row>11</xdr:row>
      <xdr:rowOff>609600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5924550"/>
          <a:ext cx="9144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</xdr:row>
          <xdr:rowOff>0</xdr:rowOff>
        </xdr:from>
        <xdr:to>
          <xdr:col>2</xdr:col>
          <xdr:colOff>352425</xdr:colOff>
          <xdr:row>13</xdr:row>
          <xdr:rowOff>314325</xdr:rowOff>
        </xdr:to>
        <xdr:sp macro="" textlink="">
          <xdr:nvSpPr>
            <xdr:cNvPr id="30724" name="Object 4" hidden="1">
              <a:extLst>
                <a:ext uri="{63B3BB69-23CF-44E3-9099-C40C66FF867C}">
                  <a14:compatExt spid="_x0000_s30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</xdr:row>
          <xdr:rowOff>0</xdr:rowOff>
        </xdr:from>
        <xdr:to>
          <xdr:col>2</xdr:col>
          <xdr:colOff>381000</xdr:colOff>
          <xdr:row>14</xdr:row>
          <xdr:rowOff>266700</xdr:rowOff>
        </xdr:to>
        <xdr:sp macro="" textlink="">
          <xdr:nvSpPr>
            <xdr:cNvPr id="30725" name="Object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</xdr:row>
          <xdr:rowOff>0</xdr:rowOff>
        </xdr:from>
        <xdr:to>
          <xdr:col>2</xdr:col>
          <xdr:colOff>371475</xdr:colOff>
          <xdr:row>15</xdr:row>
          <xdr:rowOff>257175</xdr:rowOff>
        </xdr:to>
        <xdr:sp macro="" textlink="">
          <xdr:nvSpPr>
            <xdr:cNvPr id="30726" name="Object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</xdr:row>
          <xdr:rowOff>0</xdr:rowOff>
        </xdr:from>
        <xdr:to>
          <xdr:col>2</xdr:col>
          <xdr:colOff>1200150</xdr:colOff>
          <xdr:row>16</xdr:row>
          <xdr:rowOff>457200</xdr:rowOff>
        </xdr:to>
        <xdr:sp macro="" textlink="">
          <xdr:nvSpPr>
            <xdr:cNvPr id="30727" name="Object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18</xdr:row>
          <xdr:rowOff>0</xdr:rowOff>
        </xdr:from>
        <xdr:to>
          <xdr:col>2</xdr:col>
          <xdr:colOff>419100</xdr:colOff>
          <xdr:row>18</xdr:row>
          <xdr:rowOff>228600</xdr:rowOff>
        </xdr:to>
        <xdr:sp macro="" textlink="">
          <xdr:nvSpPr>
            <xdr:cNvPr id="30728" name="Object 8" hidden="1">
              <a:extLst>
                <a:ext uri="{63B3BB69-23CF-44E3-9099-C40C66FF867C}">
                  <a14:compatExt spid="_x0000_s307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21</xdr:row>
          <xdr:rowOff>9525</xdr:rowOff>
        </xdr:from>
        <xdr:to>
          <xdr:col>2</xdr:col>
          <xdr:colOff>409575</xdr:colOff>
          <xdr:row>21</xdr:row>
          <xdr:rowOff>200025</xdr:rowOff>
        </xdr:to>
        <xdr:sp macro="" textlink="">
          <xdr:nvSpPr>
            <xdr:cNvPr id="30729" name="Object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171450</xdr:rowOff>
        </xdr:from>
        <xdr:to>
          <xdr:col>2</xdr:col>
          <xdr:colOff>504825</xdr:colOff>
          <xdr:row>20</xdr:row>
          <xdr:rowOff>219075</xdr:rowOff>
        </xdr:to>
        <xdr:sp macro="" textlink="">
          <xdr:nvSpPr>
            <xdr:cNvPr id="30730" name="Object 10" hidden="1">
              <a:extLst>
                <a:ext uri="{63B3BB69-23CF-44E3-9099-C40C66FF867C}">
                  <a14:compatExt spid="_x0000_s307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</xdr:row>
          <xdr:rowOff>0</xdr:rowOff>
        </xdr:from>
        <xdr:to>
          <xdr:col>2</xdr:col>
          <xdr:colOff>1152525</xdr:colOff>
          <xdr:row>22</xdr:row>
          <xdr:rowOff>495300</xdr:rowOff>
        </xdr:to>
        <xdr:sp macro="" textlink="">
          <xdr:nvSpPr>
            <xdr:cNvPr id="30731" name="Object 11" hidden="1">
              <a:extLst>
                <a:ext uri="{63B3BB69-23CF-44E3-9099-C40C66FF867C}">
                  <a14:compatExt spid="_x0000_s307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24</xdr:row>
          <xdr:rowOff>0</xdr:rowOff>
        </xdr:from>
        <xdr:to>
          <xdr:col>2</xdr:col>
          <xdr:colOff>333375</xdr:colOff>
          <xdr:row>24</xdr:row>
          <xdr:rowOff>228600</xdr:rowOff>
        </xdr:to>
        <xdr:sp macro="" textlink="">
          <xdr:nvSpPr>
            <xdr:cNvPr id="30732" name="Object 12" hidden="1">
              <a:extLst>
                <a:ext uri="{63B3BB69-23CF-44E3-9099-C40C66FF867C}">
                  <a14:compatExt spid="_x0000_s307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25</xdr:row>
          <xdr:rowOff>28575</xdr:rowOff>
        </xdr:from>
        <xdr:to>
          <xdr:col>2</xdr:col>
          <xdr:colOff>390525</xdr:colOff>
          <xdr:row>25</xdr:row>
          <xdr:rowOff>238125</xdr:rowOff>
        </xdr:to>
        <xdr:sp macro="" textlink="">
          <xdr:nvSpPr>
            <xdr:cNvPr id="30733" name="Object 13" hidden="1">
              <a:extLst>
                <a:ext uri="{63B3BB69-23CF-44E3-9099-C40C66FF867C}">
                  <a14:compatExt spid="_x0000_s307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26</xdr:row>
          <xdr:rowOff>19050</xdr:rowOff>
        </xdr:from>
        <xdr:to>
          <xdr:col>2</xdr:col>
          <xdr:colOff>428625</xdr:colOff>
          <xdr:row>26</xdr:row>
          <xdr:rowOff>247650</xdr:rowOff>
        </xdr:to>
        <xdr:sp macro="" textlink="">
          <xdr:nvSpPr>
            <xdr:cNvPr id="30734" name="Object 14" hidden="1">
              <a:extLst>
                <a:ext uri="{63B3BB69-23CF-44E3-9099-C40C66FF867C}">
                  <a14:compatExt spid="_x0000_s307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</xdr:row>
          <xdr:rowOff>0</xdr:rowOff>
        </xdr:from>
        <xdr:to>
          <xdr:col>2</xdr:col>
          <xdr:colOff>1066800</xdr:colOff>
          <xdr:row>27</xdr:row>
          <xdr:rowOff>485775</xdr:rowOff>
        </xdr:to>
        <xdr:sp macro="" textlink="">
          <xdr:nvSpPr>
            <xdr:cNvPr id="30735" name="Object 15" hidden="1">
              <a:extLst>
                <a:ext uri="{63B3BB69-23CF-44E3-9099-C40C66FF867C}">
                  <a14:compatExt spid="_x0000_s307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27</xdr:row>
          <xdr:rowOff>2657475</xdr:rowOff>
        </xdr:from>
        <xdr:to>
          <xdr:col>2</xdr:col>
          <xdr:colOff>333375</xdr:colOff>
          <xdr:row>28</xdr:row>
          <xdr:rowOff>238125</xdr:rowOff>
        </xdr:to>
        <xdr:sp macro="" textlink="">
          <xdr:nvSpPr>
            <xdr:cNvPr id="30736" name="Object 16" hidden="1">
              <a:extLst>
                <a:ext uri="{63B3BB69-23CF-44E3-9099-C40C66FF867C}">
                  <a14:compatExt spid="_x0000_s307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742950</xdr:rowOff>
        </xdr:from>
        <xdr:to>
          <xdr:col>2</xdr:col>
          <xdr:colOff>438150</xdr:colOff>
          <xdr:row>29</xdr:row>
          <xdr:rowOff>266700</xdr:rowOff>
        </xdr:to>
        <xdr:sp macro="" textlink="">
          <xdr:nvSpPr>
            <xdr:cNvPr id="30737" name="Object 17" hidden="1">
              <a:extLst>
                <a:ext uri="{63B3BB69-23CF-44E3-9099-C40C66FF867C}">
                  <a14:compatExt spid="_x0000_s307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</xdr:row>
          <xdr:rowOff>0</xdr:rowOff>
        </xdr:from>
        <xdr:to>
          <xdr:col>2</xdr:col>
          <xdr:colOff>438150</xdr:colOff>
          <xdr:row>30</xdr:row>
          <xdr:rowOff>266700</xdr:rowOff>
        </xdr:to>
        <xdr:sp macro="" textlink="">
          <xdr:nvSpPr>
            <xdr:cNvPr id="30738" name="Object 18" hidden="1">
              <a:extLst>
                <a:ext uri="{63B3BB69-23CF-44E3-9099-C40C66FF867C}">
                  <a14:compatExt spid="_x0000_s307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32</xdr:row>
          <xdr:rowOff>0</xdr:rowOff>
        </xdr:from>
        <xdr:to>
          <xdr:col>2</xdr:col>
          <xdr:colOff>1562100</xdr:colOff>
          <xdr:row>32</xdr:row>
          <xdr:rowOff>523875</xdr:rowOff>
        </xdr:to>
        <xdr:sp macro="" textlink="">
          <xdr:nvSpPr>
            <xdr:cNvPr id="30739" name="Object 19" hidden="1">
              <a:extLst>
                <a:ext uri="{63B3BB69-23CF-44E3-9099-C40C66FF867C}">
                  <a14:compatExt spid="_x0000_s307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34</xdr:row>
          <xdr:rowOff>0</xdr:rowOff>
        </xdr:from>
        <xdr:to>
          <xdr:col>2</xdr:col>
          <xdr:colOff>485775</xdr:colOff>
          <xdr:row>34</xdr:row>
          <xdr:rowOff>247650</xdr:rowOff>
        </xdr:to>
        <xdr:sp macro="" textlink="">
          <xdr:nvSpPr>
            <xdr:cNvPr id="30740" name="Object 20" hidden="1">
              <a:extLst>
                <a:ext uri="{63B3BB69-23CF-44E3-9099-C40C66FF867C}">
                  <a14:compatExt spid="_x0000_s307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581025</xdr:colOff>
          <xdr:row>35</xdr:row>
          <xdr:rowOff>247650</xdr:rowOff>
        </xdr:to>
        <xdr:sp macro="" textlink="">
          <xdr:nvSpPr>
            <xdr:cNvPr id="30741" name="Object 21" hidden="1">
              <a:extLst>
                <a:ext uri="{63B3BB69-23CF-44E3-9099-C40C66FF867C}">
                  <a14:compatExt spid="_x0000_s307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40</xdr:row>
          <xdr:rowOff>0</xdr:rowOff>
        </xdr:from>
        <xdr:to>
          <xdr:col>2</xdr:col>
          <xdr:colOff>1200150</xdr:colOff>
          <xdr:row>40</xdr:row>
          <xdr:rowOff>581025</xdr:rowOff>
        </xdr:to>
        <xdr:sp macro="" textlink="">
          <xdr:nvSpPr>
            <xdr:cNvPr id="30742" name="Object 22" hidden="1">
              <a:extLst>
                <a:ext uri="{63B3BB69-23CF-44E3-9099-C40C66FF867C}">
                  <a14:compatExt spid="_x0000_s307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43</xdr:row>
          <xdr:rowOff>0</xdr:rowOff>
        </xdr:from>
        <xdr:to>
          <xdr:col>2</xdr:col>
          <xdr:colOff>457200</xdr:colOff>
          <xdr:row>43</xdr:row>
          <xdr:rowOff>247650</xdr:rowOff>
        </xdr:to>
        <xdr:sp macro="" textlink="">
          <xdr:nvSpPr>
            <xdr:cNvPr id="30743" name="Object 23" hidden="1">
              <a:extLst>
                <a:ext uri="{63B3BB69-23CF-44E3-9099-C40C66FF867C}">
                  <a14:compatExt spid="_x0000_s307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28575</xdr:colOff>
          <xdr:row>44</xdr:row>
          <xdr:rowOff>0</xdr:rowOff>
        </xdr:from>
        <xdr:to>
          <xdr:col>2</xdr:col>
          <xdr:colOff>609600</xdr:colOff>
          <xdr:row>44</xdr:row>
          <xdr:rowOff>247650</xdr:rowOff>
        </xdr:to>
        <xdr:sp macro="" textlink="">
          <xdr:nvSpPr>
            <xdr:cNvPr id="30744" name="Object 24" hidden="1">
              <a:extLst>
                <a:ext uri="{63B3BB69-23CF-44E3-9099-C40C66FF867C}">
                  <a14:compatExt spid="_x0000_s307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46</xdr:row>
          <xdr:rowOff>0</xdr:rowOff>
        </xdr:from>
        <xdr:to>
          <xdr:col>2</xdr:col>
          <xdr:colOff>1276350</xdr:colOff>
          <xdr:row>46</xdr:row>
          <xdr:rowOff>552450</xdr:rowOff>
        </xdr:to>
        <xdr:sp macro="" textlink="">
          <xdr:nvSpPr>
            <xdr:cNvPr id="30745" name="Object 25" hidden="1">
              <a:extLst>
                <a:ext uri="{63B3BB69-23CF-44E3-9099-C40C66FF867C}">
                  <a14:compatExt spid="_x0000_s30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48</xdr:row>
          <xdr:rowOff>9525</xdr:rowOff>
        </xdr:from>
        <xdr:to>
          <xdr:col>2</xdr:col>
          <xdr:colOff>381000</xdr:colOff>
          <xdr:row>48</xdr:row>
          <xdr:rowOff>228600</xdr:rowOff>
        </xdr:to>
        <xdr:sp macro="" textlink="">
          <xdr:nvSpPr>
            <xdr:cNvPr id="30746" name="Object 26" hidden="1">
              <a:extLst>
                <a:ext uri="{63B3BB69-23CF-44E3-9099-C40C66FF867C}">
                  <a14:compatExt spid="_x0000_s30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49</xdr:row>
          <xdr:rowOff>38100</xdr:rowOff>
        </xdr:from>
        <xdr:to>
          <xdr:col>2</xdr:col>
          <xdr:colOff>409575</xdr:colOff>
          <xdr:row>49</xdr:row>
          <xdr:rowOff>200025</xdr:rowOff>
        </xdr:to>
        <xdr:sp macro="" textlink="">
          <xdr:nvSpPr>
            <xdr:cNvPr id="30747" name="Object 27" hidden="1">
              <a:extLst>
                <a:ext uri="{63B3BB69-23CF-44E3-9099-C40C66FF867C}">
                  <a14:compatExt spid="_x0000_s30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50</xdr:row>
          <xdr:rowOff>0</xdr:rowOff>
        </xdr:from>
        <xdr:to>
          <xdr:col>2</xdr:col>
          <xdr:colOff>266700</xdr:colOff>
          <xdr:row>50</xdr:row>
          <xdr:rowOff>171450</xdr:rowOff>
        </xdr:to>
        <xdr:sp macro="" textlink="">
          <xdr:nvSpPr>
            <xdr:cNvPr id="30748" name="Object 28" hidden="1">
              <a:extLst>
                <a:ext uri="{63B3BB69-23CF-44E3-9099-C40C66FF867C}">
                  <a14:compatExt spid="_x0000_s30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66</xdr:row>
          <xdr:rowOff>0</xdr:rowOff>
        </xdr:from>
        <xdr:to>
          <xdr:col>2</xdr:col>
          <xdr:colOff>1285875</xdr:colOff>
          <xdr:row>66</xdr:row>
          <xdr:rowOff>571500</xdr:rowOff>
        </xdr:to>
        <xdr:sp macro="" textlink="">
          <xdr:nvSpPr>
            <xdr:cNvPr id="30749" name="Object 29" hidden="1">
              <a:extLst>
                <a:ext uri="{63B3BB69-23CF-44E3-9099-C40C66FF867C}">
                  <a14:compatExt spid="_x0000_s30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68</xdr:row>
          <xdr:rowOff>19050</xdr:rowOff>
        </xdr:from>
        <xdr:to>
          <xdr:col>2</xdr:col>
          <xdr:colOff>361950</xdr:colOff>
          <xdr:row>68</xdr:row>
          <xdr:rowOff>219075</xdr:rowOff>
        </xdr:to>
        <xdr:sp macro="" textlink="">
          <xdr:nvSpPr>
            <xdr:cNvPr id="30750" name="Object 30" hidden="1">
              <a:extLst>
                <a:ext uri="{63B3BB69-23CF-44E3-9099-C40C66FF867C}">
                  <a14:compatExt spid="_x0000_s30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</xdr:colOff>
          <xdr:row>69</xdr:row>
          <xdr:rowOff>28575</xdr:rowOff>
        </xdr:from>
        <xdr:to>
          <xdr:col>2</xdr:col>
          <xdr:colOff>333375</xdr:colOff>
          <xdr:row>69</xdr:row>
          <xdr:rowOff>190500</xdr:rowOff>
        </xdr:to>
        <xdr:sp macro="" textlink="">
          <xdr:nvSpPr>
            <xdr:cNvPr id="30751" name="Object 31" hidden="1">
              <a:extLst>
                <a:ext uri="{63B3BB69-23CF-44E3-9099-C40C66FF867C}">
                  <a14:compatExt spid="_x0000_s30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70</xdr:row>
          <xdr:rowOff>38100</xdr:rowOff>
        </xdr:from>
        <xdr:to>
          <xdr:col>2</xdr:col>
          <xdr:colOff>266700</xdr:colOff>
          <xdr:row>70</xdr:row>
          <xdr:rowOff>209550</xdr:rowOff>
        </xdr:to>
        <xdr:sp macro="" textlink="">
          <xdr:nvSpPr>
            <xdr:cNvPr id="30752" name="Object 32" hidden="1">
              <a:extLst>
                <a:ext uri="{63B3BB69-23CF-44E3-9099-C40C66FF867C}">
                  <a14:compatExt spid="_x0000_s30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w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oleObject" Target="../embeddings/oleObject19.bin"/><Relationship Id="rId21" Type="http://schemas.openxmlformats.org/officeDocument/2006/relationships/image" Target="../media/image9.wmf"/><Relationship Id="rId34" Type="http://schemas.openxmlformats.org/officeDocument/2006/relationships/image" Target="../media/image15.wmf"/><Relationship Id="rId42" Type="http://schemas.openxmlformats.org/officeDocument/2006/relationships/image" Target="../media/image19.wmf"/><Relationship Id="rId47" Type="http://schemas.openxmlformats.org/officeDocument/2006/relationships/oleObject" Target="../embeddings/oleObject23.bin"/><Relationship Id="rId50" Type="http://schemas.openxmlformats.org/officeDocument/2006/relationships/oleObject" Target="../embeddings/oleObject25.bin"/><Relationship Id="rId55" Type="http://schemas.openxmlformats.org/officeDocument/2006/relationships/image" Target="../media/image25.wmf"/><Relationship Id="rId63" Type="http://schemas.openxmlformats.org/officeDocument/2006/relationships/image" Target="../media/image29.wmf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wmf"/><Relationship Id="rId41" Type="http://schemas.openxmlformats.org/officeDocument/2006/relationships/oleObject" Target="../embeddings/oleObject20.bin"/><Relationship Id="rId54" Type="http://schemas.openxmlformats.org/officeDocument/2006/relationships/oleObject" Target="../embeddings/oleObject27.bin"/><Relationship Id="rId62" Type="http://schemas.openxmlformats.org/officeDocument/2006/relationships/oleObject" Target="../embeddings/oleObject31.bin"/><Relationship Id="rId1" Type="http://schemas.openxmlformats.org/officeDocument/2006/relationships/printerSettings" Target="../printerSettings/printerSettings17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11.bin"/><Relationship Id="rId32" Type="http://schemas.openxmlformats.org/officeDocument/2006/relationships/image" Target="../media/image14.wmf"/><Relationship Id="rId37" Type="http://schemas.openxmlformats.org/officeDocument/2006/relationships/oleObject" Target="../embeddings/oleObject18.bin"/><Relationship Id="rId40" Type="http://schemas.openxmlformats.org/officeDocument/2006/relationships/image" Target="../media/image18.wmf"/><Relationship Id="rId45" Type="http://schemas.openxmlformats.org/officeDocument/2006/relationships/oleObject" Target="../embeddings/oleObject22.bin"/><Relationship Id="rId53" Type="http://schemas.openxmlformats.org/officeDocument/2006/relationships/image" Target="../media/image24.wmf"/><Relationship Id="rId58" Type="http://schemas.openxmlformats.org/officeDocument/2006/relationships/oleObject" Target="../embeddings/oleObject29.bin"/><Relationship Id="rId5" Type="http://schemas.openxmlformats.org/officeDocument/2006/relationships/image" Target="../media/image1.emf"/><Relationship Id="rId15" Type="http://schemas.openxmlformats.org/officeDocument/2006/relationships/image" Target="../media/image6.wmf"/><Relationship Id="rId23" Type="http://schemas.openxmlformats.org/officeDocument/2006/relationships/image" Target="../media/image10.wmf"/><Relationship Id="rId28" Type="http://schemas.openxmlformats.org/officeDocument/2006/relationships/oleObject" Target="../embeddings/oleObject13.bin"/><Relationship Id="rId36" Type="http://schemas.openxmlformats.org/officeDocument/2006/relationships/image" Target="../media/image16.wmf"/><Relationship Id="rId49" Type="http://schemas.openxmlformats.org/officeDocument/2006/relationships/oleObject" Target="../embeddings/oleObject24.bin"/><Relationship Id="rId57" Type="http://schemas.openxmlformats.org/officeDocument/2006/relationships/image" Target="../media/image26.wmf"/><Relationship Id="rId61" Type="http://schemas.openxmlformats.org/officeDocument/2006/relationships/image" Target="../media/image28.w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wmf"/><Relationship Id="rId31" Type="http://schemas.openxmlformats.org/officeDocument/2006/relationships/oleObject" Target="../embeddings/oleObject15.bin"/><Relationship Id="rId44" Type="http://schemas.openxmlformats.org/officeDocument/2006/relationships/image" Target="../media/image20.wmf"/><Relationship Id="rId52" Type="http://schemas.openxmlformats.org/officeDocument/2006/relationships/oleObject" Target="../embeddings/oleObject26.bin"/><Relationship Id="rId60" Type="http://schemas.openxmlformats.org/officeDocument/2006/relationships/oleObject" Target="../embeddings/oleObject30.bin"/><Relationship Id="rId65" Type="http://schemas.openxmlformats.org/officeDocument/2006/relationships/image" Target="../media/image30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wmf"/><Relationship Id="rId30" Type="http://schemas.openxmlformats.org/officeDocument/2006/relationships/oleObject" Target="../embeddings/oleObject14.bin"/><Relationship Id="rId35" Type="http://schemas.openxmlformats.org/officeDocument/2006/relationships/oleObject" Target="../embeddings/oleObject17.bin"/><Relationship Id="rId43" Type="http://schemas.openxmlformats.org/officeDocument/2006/relationships/oleObject" Target="../embeddings/oleObject21.bin"/><Relationship Id="rId48" Type="http://schemas.openxmlformats.org/officeDocument/2006/relationships/image" Target="../media/image22.wmf"/><Relationship Id="rId56" Type="http://schemas.openxmlformats.org/officeDocument/2006/relationships/oleObject" Target="../embeddings/oleObject28.bin"/><Relationship Id="rId64" Type="http://schemas.openxmlformats.org/officeDocument/2006/relationships/oleObject" Target="../embeddings/oleObject32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3.w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5" Type="http://schemas.openxmlformats.org/officeDocument/2006/relationships/image" Target="../media/image11.wmf"/><Relationship Id="rId33" Type="http://schemas.openxmlformats.org/officeDocument/2006/relationships/oleObject" Target="../embeddings/oleObject16.bin"/><Relationship Id="rId38" Type="http://schemas.openxmlformats.org/officeDocument/2006/relationships/image" Target="../media/image17.wmf"/><Relationship Id="rId46" Type="http://schemas.openxmlformats.org/officeDocument/2006/relationships/image" Target="../media/image21.wmf"/><Relationship Id="rId59" Type="http://schemas.openxmlformats.org/officeDocument/2006/relationships/image" Target="../media/image27.wmf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CB2C81D191275139E8BC0EA2B01662FF659B557B6FD8E917A9C0387CC76FE01AE5051963FDDN8qDG" TargetMode="External"/><Relationship Id="rId2" Type="http://schemas.openxmlformats.org/officeDocument/2006/relationships/hyperlink" Target="consultantplus://offline/ref=FCB2C81D191275139E8BC0EA2B01662FF659B557B6FD8E917A9C0387CC76FE01AE5050943ADFN8q9G" TargetMode="External"/><Relationship Id="rId1" Type="http://schemas.openxmlformats.org/officeDocument/2006/relationships/hyperlink" Target="consultantplus://offline/ref=FCB2C81D191275139E8BC0EA2B01662FF659B557B6FD8E917A9C0387CC76FE01AE5050943ADDN8qEG" TargetMode="External"/><Relationship Id="rId6" Type="http://schemas.openxmlformats.org/officeDocument/2006/relationships/printerSettings" Target="../printerSettings/printerSettings22.bin"/><Relationship Id="rId5" Type="http://schemas.openxmlformats.org/officeDocument/2006/relationships/hyperlink" Target="consultantplus://offline/ref=FCB2C81D191275139E8BC0EA2B01662FF659B557B6FD8E917A9C0387CC76FE01AE50509439DFN8q9G" TargetMode="External"/><Relationship Id="rId4" Type="http://schemas.openxmlformats.org/officeDocument/2006/relationships/hyperlink" Target="consultantplus://offline/ref=FCB2C81D191275139E8BC0EA2B01662FF659B557B6FD8E917A9C0387CC76FE01AE5050943AD8N8q8G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view="pageBreakPreview" zoomScale="80" zoomScaleNormal="100" zoomScaleSheetLayoutView="80" workbookViewId="0">
      <pane ySplit="9" topLeftCell="A10" activePane="bottomLeft" state="frozen"/>
      <selection activeCell="B591" sqref="B591"/>
      <selection pane="bottomLeft" activeCell="M32" sqref="M32"/>
    </sheetView>
  </sheetViews>
  <sheetFormatPr defaultRowHeight="18" x14ac:dyDescent="0.25"/>
  <cols>
    <col min="1" max="1" width="7.7109375" style="708" customWidth="1"/>
    <col min="2" max="2" width="63.5703125" style="709" customWidth="1"/>
    <col min="3" max="3" width="43.42578125" style="710" customWidth="1"/>
    <col min="4" max="4" width="92.85546875" style="710" customWidth="1"/>
    <col min="5" max="256" width="9.140625" style="710"/>
    <col min="257" max="257" width="7.7109375" style="710" customWidth="1"/>
    <col min="258" max="258" width="63.5703125" style="710" customWidth="1"/>
    <col min="259" max="259" width="43.42578125" style="710" customWidth="1"/>
    <col min="260" max="260" width="92.85546875" style="710" customWidth="1"/>
    <col min="261" max="512" width="9.140625" style="710"/>
    <col min="513" max="513" width="7.7109375" style="710" customWidth="1"/>
    <col min="514" max="514" width="63.5703125" style="710" customWidth="1"/>
    <col min="515" max="515" width="43.42578125" style="710" customWidth="1"/>
    <col min="516" max="516" width="92.85546875" style="710" customWidth="1"/>
    <col min="517" max="768" width="9.140625" style="710"/>
    <col min="769" max="769" width="7.7109375" style="710" customWidth="1"/>
    <col min="770" max="770" width="63.5703125" style="710" customWidth="1"/>
    <col min="771" max="771" width="43.42578125" style="710" customWidth="1"/>
    <col min="772" max="772" width="92.85546875" style="710" customWidth="1"/>
    <col min="773" max="1024" width="9.140625" style="710"/>
    <col min="1025" max="1025" width="7.7109375" style="710" customWidth="1"/>
    <col min="1026" max="1026" width="63.5703125" style="710" customWidth="1"/>
    <col min="1027" max="1027" width="43.42578125" style="710" customWidth="1"/>
    <col min="1028" max="1028" width="92.85546875" style="710" customWidth="1"/>
    <col min="1029" max="1280" width="9.140625" style="710"/>
    <col min="1281" max="1281" width="7.7109375" style="710" customWidth="1"/>
    <col min="1282" max="1282" width="63.5703125" style="710" customWidth="1"/>
    <col min="1283" max="1283" width="43.42578125" style="710" customWidth="1"/>
    <col min="1284" max="1284" width="92.85546875" style="710" customWidth="1"/>
    <col min="1285" max="1536" width="9.140625" style="710"/>
    <col min="1537" max="1537" width="7.7109375" style="710" customWidth="1"/>
    <col min="1538" max="1538" width="63.5703125" style="710" customWidth="1"/>
    <col min="1539" max="1539" width="43.42578125" style="710" customWidth="1"/>
    <col min="1540" max="1540" width="92.85546875" style="710" customWidth="1"/>
    <col min="1541" max="1792" width="9.140625" style="710"/>
    <col min="1793" max="1793" width="7.7109375" style="710" customWidth="1"/>
    <col min="1794" max="1794" width="63.5703125" style="710" customWidth="1"/>
    <col min="1795" max="1795" width="43.42578125" style="710" customWidth="1"/>
    <col min="1796" max="1796" width="92.85546875" style="710" customWidth="1"/>
    <col min="1797" max="2048" width="9.140625" style="710"/>
    <col min="2049" max="2049" width="7.7109375" style="710" customWidth="1"/>
    <col min="2050" max="2050" width="63.5703125" style="710" customWidth="1"/>
    <col min="2051" max="2051" width="43.42578125" style="710" customWidth="1"/>
    <col min="2052" max="2052" width="92.85546875" style="710" customWidth="1"/>
    <col min="2053" max="2304" width="9.140625" style="710"/>
    <col min="2305" max="2305" width="7.7109375" style="710" customWidth="1"/>
    <col min="2306" max="2306" width="63.5703125" style="710" customWidth="1"/>
    <col min="2307" max="2307" width="43.42578125" style="710" customWidth="1"/>
    <col min="2308" max="2308" width="92.85546875" style="710" customWidth="1"/>
    <col min="2309" max="2560" width="9.140625" style="710"/>
    <col min="2561" max="2561" width="7.7109375" style="710" customWidth="1"/>
    <col min="2562" max="2562" width="63.5703125" style="710" customWidth="1"/>
    <col min="2563" max="2563" width="43.42578125" style="710" customWidth="1"/>
    <col min="2564" max="2564" width="92.85546875" style="710" customWidth="1"/>
    <col min="2565" max="2816" width="9.140625" style="710"/>
    <col min="2817" max="2817" width="7.7109375" style="710" customWidth="1"/>
    <col min="2818" max="2818" width="63.5703125" style="710" customWidth="1"/>
    <col min="2819" max="2819" width="43.42578125" style="710" customWidth="1"/>
    <col min="2820" max="2820" width="92.85546875" style="710" customWidth="1"/>
    <col min="2821" max="3072" width="9.140625" style="710"/>
    <col min="3073" max="3073" width="7.7109375" style="710" customWidth="1"/>
    <col min="3074" max="3074" width="63.5703125" style="710" customWidth="1"/>
    <col min="3075" max="3075" width="43.42578125" style="710" customWidth="1"/>
    <col min="3076" max="3076" width="92.85546875" style="710" customWidth="1"/>
    <col min="3077" max="3328" width="9.140625" style="710"/>
    <col min="3329" max="3329" width="7.7109375" style="710" customWidth="1"/>
    <col min="3330" max="3330" width="63.5703125" style="710" customWidth="1"/>
    <col min="3331" max="3331" width="43.42578125" style="710" customWidth="1"/>
    <col min="3332" max="3332" width="92.85546875" style="710" customWidth="1"/>
    <col min="3333" max="3584" width="9.140625" style="710"/>
    <col min="3585" max="3585" width="7.7109375" style="710" customWidth="1"/>
    <col min="3586" max="3586" width="63.5703125" style="710" customWidth="1"/>
    <col min="3587" max="3587" width="43.42578125" style="710" customWidth="1"/>
    <col min="3588" max="3588" width="92.85546875" style="710" customWidth="1"/>
    <col min="3589" max="3840" width="9.140625" style="710"/>
    <col min="3841" max="3841" width="7.7109375" style="710" customWidth="1"/>
    <col min="3842" max="3842" width="63.5703125" style="710" customWidth="1"/>
    <col min="3843" max="3843" width="43.42578125" style="710" customWidth="1"/>
    <col min="3844" max="3844" width="92.85546875" style="710" customWidth="1"/>
    <col min="3845" max="4096" width="9.140625" style="710"/>
    <col min="4097" max="4097" width="7.7109375" style="710" customWidth="1"/>
    <col min="4098" max="4098" width="63.5703125" style="710" customWidth="1"/>
    <col min="4099" max="4099" width="43.42578125" style="710" customWidth="1"/>
    <col min="4100" max="4100" width="92.85546875" style="710" customWidth="1"/>
    <col min="4101" max="4352" width="9.140625" style="710"/>
    <col min="4353" max="4353" width="7.7109375" style="710" customWidth="1"/>
    <col min="4354" max="4354" width="63.5703125" style="710" customWidth="1"/>
    <col min="4355" max="4355" width="43.42578125" style="710" customWidth="1"/>
    <col min="4356" max="4356" width="92.85546875" style="710" customWidth="1"/>
    <col min="4357" max="4608" width="9.140625" style="710"/>
    <col min="4609" max="4609" width="7.7109375" style="710" customWidth="1"/>
    <col min="4610" max="4610" width="63.5703125" style="710" customWidth="1"/>
    <col min="4611" max="4611" width="43.42578125" style="710" customWidth="1"/>
    <col min="4612" max="4612" width="92.85546875" style="710" customWidth="1"/>
    <col min="4613" max="4864" width="9.140625" style="710"/>
    <col min="4865" max="4865" width="7.7109375" style="710" customWidth="1"/>
    <col min="4866" max="4866" width="63.5703125" style="710" customWidth="1"/>
    <col min="4867" max="4867" width="43.42578125" style="710" customWidth="1"/>
    <col min="4868" max="4868" width="92.85546875" style="710" customWidth="1"/>
    <col min="4869" max="5120" width="9.140625" style="710"/>
    <col min="5121" max="5121" width="7.7109375" style="710" customWidth="1"/>
    <col min="5122" max="5122" width="63.5703125" style="710" customWidth="1"/>
    <col min="5123" max="5123" width="43.42578125" style="710" customWidth="1"/>
    <col min="5124" max="5124" width="92.85546875" style="710" customWidth="1"/>
    <col min="5125" max="5376" width="9.140625" style="710"/>
    <col min="5377" max="5377" width="7.7109375" style="710" customWidth="1"/>
    <col min="5378" max="5378" width="63.5703125" style="710" customWidth="1"/>
    <col min="5379" max="5379" width="43.42578125" style="710" customWidth="1"/>
    <col min="5380" max="5380" width="92.85546875" style="710" customWidth="1"/>
    <col min="5381" max="5632" width="9.140625" style="710"/>
    <col min="5633" max="5633" width="7.7109375" style="710" customWidth="1"/>
    <col min="5634" max="5634" width="63.5703125" style="710" customWidth="1"/>
    <col min="5635" max="5635" width="43.42578125" style="710" customWidth="1"/>
    <col min="5636" max="5636" width="92.85546875" style="710" customWidth="1"/>
    <col min="5637" max="5888" width="9.140625" style="710"/>
    <col min="5889" max="5889" width="7.7109375" style="710" customWidth="1"/>
    <col min="5890" max="5890" width="63.5703125" style="710" customWidth="1"/>
    <col min="5891" max="5891" width="43.42578125" style="710" customWidth="1"/>
    <col min="5892" max="5892" width="92.85546875" style="710" customWidth="1"/>
    <col min="5893" max="6144" width="9.140625" style="710"/>
    <col min="6145" max="6145" width="7.7109375" style="710" customWidth="1"/>
    <col min="6146" max="6146" width="63.5703125" style="710" customWidth="1"/>
    <col min="6147" max="6147" width="43.42578125" style="710" customWidth="1"/>
    <col min="6148" max="6148" width="92.85546875" style="710" customWidth="1"/>
    <col min="6149" max="6400" width="9.140625" style="710"/>
    <col min="6401" max="6401" width="7.7109375" style="710" customWidth="1"/>
    <col min="6402" max="6402" width="63.5703125" style="710" customWidth="1"/>
    <col min="6403" max="6403" width="43.42578125" style="710" customWidth="1"/>
    <col min="6404" max="6404" width="92.85546875" style="710" customWidth="1"/>
    <col min="6405" max="6656" width="9.140625" style="710"/>
    <col min="6657" max="6657" width="7.7109375" style="710" customWidth="1"/>
    <col min="6658" max="6658" width="63.5703125" style="710" customWidth="1"/>
    <col min="6659" max="6659" width="43.42578125" style="710" customWidth="1"/>
    <col min="6660" max="6660" width="92.85546875" style="710" customWidth="1"/>
    <col min="6661" max="6912" width="9.140625" style="710"/>
    <col min="6913" max="6913" width="7.7109375" style="710" customWidth="1"/>
    <col min="6914" max="6914" width="63.5703125" style="710" customWidth="1"/>
    <col min="6915" max="6915" width="43.42578125" style="710" customWidth="1"/>
    <col min="6916" max="6916" width="92.85546875" style="710" customWidth="1"/>
    <col min="6917" max="7168" width="9.140625" style="710"/>
    <col min="7169" max="7169" width="7.7109375" style="710" customWidth="1"/>
    <col min="7170" max="7170" width="63.5703125" style="710" customWidth="1"/>
    <col min="7171" max="7171" width="43.42578125" style="710" customWidth="1"/>
    <col min="7172" max="7172" width="92.85546875" style="710" customWidth="1"/>
    <col min="7173" max="7424" width="9.140625" style="710"/>
    <col min="7425" max="7425" width="7.7109375" style="710" customWidth="1"/>
    <col min="7426" max="7426" width="63.5703125" style="710" customWidth="1"/>
    <col min="7427" max="7427" width="43.42578125" style="710" customWidth="1"/>
    <col min="7428" max="7428" width="92.85546875" style="710" customWidth="1"/>
    <col min="7429" max="7680" width="9.140625" style="710"/>
    <col min="7681" max="7681" width="7.7109375" style="710" customWidth="1"/>
    <col min="7682" max="7682" width="63.5703125" style="710" customWidth="1"/>
    <col min="7683" max="7683" width="43.42578125" style="710" customWidth="1"/>
    <col min="7684" max="7684" width="92.85546875" style="710" customWidth="1"/>
    <col min="7685" max="7936" width="9.140625" style="710"/>
    <col min="7937" max="7937" width="7.7109375" style="710" customWidth="1"/>
    <col min="7938" max="7938" width="63.5703125" style="710" customWidth="1"/>
    <col min="7939" max="7939" width="43.42578125" style="710" customWidth="1"/>
    <col min="7940" max="7940" width="92.85546875" style="710" customWidth="1"/>
    <col min="7941" max="8192" width="9.140625" style="710"/>
    <col min="8193" max="8193" width="7.7109375" style="710" customWidth="1"/>
    <col min="8194" max="8194" width="63.5703125" style="710" customWidth="1"/>
    <col min="8195" max="8195" width="43.42578125" style="710" customWidth="1"/>
    <col min="8196" max="8196" width="92.85546875" style="710" customWidth="1"/>
    <col min="8197" max="8448" width="9.140625" style="710"/>
    <col min="8449" max="8449" width="7.7109375" style="710" customWidth="1"/>
    <col min="8450" max="8450" width="63.5703125" style="710" customWidth="1"/>
    <col min="8451" max="8451" width="43.42578125" style="710" customWidth="1"/>
    <col min="8452" max="8452" width="92.85546875" style="710" customWidth="1"/>
    <col min="8453" max="8704" width="9.140625" style="710"/>
    <col min="8705" max="8705" width="7.7109375" style="710" customWidth="1"/>
    <col min="8706" max="8706" width="63.5703125" style="710" customWidth="1"/>
    <col min="8707" max="8707" width="43.42578125" style="710" customWidth="1"/>
    <col min="8708" max="8708" width="92.85546875" style="710" customWidth="1"/>
    <col min="8709" max="8960" width="9.140625" style="710"/>
    <col min="8961" max="8961" width="7.7109375" style="710" customWidth="1"/>
    <col min="8962" max="8962" width="63.5703125" style="710" customWidth="1"/>
    <col min="8963" max="8963" width="43.42578125" style="710" customWidth="1"/>
    <col min="8964" max="8964" width="92.85546875" style="710" customWidth="1"/>
    <col min="8965" max="9216" width="9.140625" style="710"/>
    <col min="9217" max="9217" width="7.7109375" style="710" customWidth="1"/>
    <col min="9218" max="9218" width="63.5703125" style="710" customWidth="1"/>
    <col min="9219" max="9219" width="43.42578125" style="710" customWidth="1"/>
    <col min="9220" max="9220" width="92.85546875" style="710" customWidth="1"/>
    <col min="9221" max="9472" width="9.140625" style="710"/>
    <col min="9473" max="9473" width="7.7109375" style="710" customWidth="1"/>
    <col min="9474" max="9474" width="63.5703125" style="710" customWidth="1"/>
    <col min="9475" max="9475" width="43.42578125" style="710" customWidth="1"/>
    <col min="9476" max="9476" width="92.85546875" style="710" customWidth="1"/>
    <col min="9477" max="9728" width="9.140625" style="710"/>
    <col min="9729" max="9729" width="7.7109375" style="710" customWidth="1"/>
    <col min="9730" max="9730" width="63.5703125" style="710" customWidth="1"/>
    <col min="9731" max="9731" width="43.42578125" style="710" customWidth="1"/>
    <col min="9732" max="9732" width="92.85546875" style="710" customWidth="1"/>
    <col min="9733" max="9984" width="9.140625" style="710"/>
    <col min="9985" max="9985" width="7.7109375" style="710" customWidth="1"/>
    <col min="9986" max="9986" width="63.5703125" style="710" customWidth="1"/>
    <col min="9987" max="9987" width="43.42578125" style="710" customWidth="1"/>
    <col min="9988" max="9988" width="92.85546875" style="710" customWidth="1"/>
    <col min="9989" max="10240" width="9.140625" style="710"/>
    <col min="10241" max="10241" width="7.7109375" style="710" customWidth="1"/>
    <col min="10242" max="10242" width="63.5703125" style="710" customWidth="1"/>
    <col min="10243" max="10243" width="43.42578125" style="710" customWidth="1"/>
    <col min="10244" max="10244" width="92.85546875" style="710" customWidth="1"/>
    <col min="10245" max="10496" width="9.140625" style="710"/>
    <col min="10497" max="10497" width="7.7109375" style="710" customWidth="1"/>
    <col min="10498" max="10498" width="63.5703125" style="710" customWidth="1"/>
    <col min="10499" max="10499" width="43.42578125" style="710" customWidth="1"/>
    <col min="10500" max="10500" width="92.85546875" style="710" customWidth="1"/>
    <col min="10501" max="10752" width="9.140625" style="710"/>
    <col min="10753" max="10753" width="7.7109375" style="710" customWidth="1"/>
    <col min="10754" max="10754" width="63.5703125" style="710" customWidth="1"/>
    <col min="10755" max="10755" width="43.42578125" style="710" customWidth="1"/>
    <col min="10756" max="10756" width="92.85546875" style="710" customWidth="1"/>
    <col min="10757" max="11008" width="9.140625" style="710"/>
    <col min="11009" max="11009" width="7.7109375" style="710" customWidth="1"/>
    <col min="11010" max="11010" width="63.5703125" style="710" customWidth="1"/>
    <col min="11011" max="11011" width="43.42578125" style="710" customWidth="1"/>
    <col min="11012" max="11012" width="92.85546875" style="710" customWidth="1"/>
    <col min="11013" max="11264" width="9.140625" style="710"/>
    <col min="11265" max="11265" width="7.7109375" style="710" customWidth="1"/>
    <col min="11266" max="11266" width="63.5703125" style="710" customWidth="1"/>
    <col min="11267" max="11267" width="43.42578125" style="710" customWidth="1"/>
    <col min="11268" max="11268" width="92.85546875" style="710" customWidth="1"/>
    <col min="11269" max="11520" width="9.140625" style="710"/>
    <col min="11521" max="11521" width="7.7109375" style="710" customWidth="1"/>
    <col min="11522" max="11522" width="63.5703125" style="710" customWidth="1"/>
    <col min="11523" max="11523" width="43.42578125" style="710" customWidth="1"/>
    <col min="11524" max="11524" width="92.85546875" style="710" customWidth="1"/>
    <col min="11525" max="11776" width="9.140625" style="710"/>
    <col min="11777" max="11777" width="7.7109375" style="710" customWidth="1"/>
    <col min="11778" max="11778" width="63.5703125" style="710" customWidth="1"/>
    <col min="11779" max="11779" width="43.42578125" style="710" customWidth="1"/>
    <col min="11780" max="11780" width="92.85546875" style="710" customWidth="1"/>
    <col min="11781" max="12032" width="9.140625" style="710"/>
    <col min="12033" max="12033" width="7.7109375" style="710" customWidth="1"/>
    <col min="12034" max="12034" width="63.5703125" style="710" customWidth="1"/>
    <col min="12035" max="12035" width="43.42578125" style="710" customWidth="1"/>
    <col min="12036" max="12036" width="92.85546875" style="710" customWidth="1"/>
    <col min="12037" max="12288" width="9.140625" style="710"/>
    <col min="12289" max="12289" width="7.7109375" style="710" customWidth="1"/>
    <col min="12290" max="12290" width="63.5703125" style="710" customWidth="1"/>
    <col min="12291" max="12291" width="43.42578125" style="710" customWidth="1"/>
    <col min="12292" max="12292" width="92.85546875" style="710" customWidth="1"/>
    <col min="12293" max="12544" width="9.140625" style="710"/>
    <col min="12545" max="12545" width="7.7109375" style="710" customWidth="1"/>
    <col min="12546" max="12546" width="63.5703125" style="710" customWidth="1"/>
    <col min="12547" max="12547" width="43.42578125" style="710" customWidth="1"/>
    <col min="12548" max="12548" width="92.85546875" style="710" customWidth="1"/>
    <col min="12549" max="12800" width="9.140625" style="710"/>
    <col min="12801" max="12801" width="7.7109375" style="710" customWidth="1"/>
    <col min="12802" max="12802" width="63.5703125" style="710" customWidth="1"/>
    <col min="12803" max="12803" width="43.42578125" style="710" customWidth="1"/>
    <col min="12804" max="12804" width="92.85546875" style="710" customWidth="1"/>
    <col min="12805" max="13056" width="9.140625" style="710"/>
    <col min="13057" max="13057" width="7.7109375" style="710" customWidth="1"/>
    <col min="13058" max="13058" width="63.5703125" style="710" customWidth="1"/>
    <col min="13059" max="13059" width="43.42578125" style="710" customWidth="1"/>
    <col min="13060" max="13060" width="92.85546875" style="710" customWidth="1"/>
    <col min="13061" max="13312" width="9.140625" style="710"/>
    <col min="13313" max="13313" width="7.7109375" style="710" customWidth="1"/>
    <col min="13314" max="13314" width="63.5703125" style="710" customWidth="1"/>
    <col min="13315" max="13315" width="43.42578125" style="710" customWidth="1"/>
    <col min="13316" max="13316" width="92.85546875" style="710" customWidth="1"/>
    <col min="13317" max="13568" width="9.140625" style="710"/>
    <col min="13569" max="13569" width="7.7109375" style="710" customWidth="1"/>
    <col min="13570" max="13570" width="63.5703125" style="710" customWidth="1"/>
    <col min="13571" max="13571" width="43.42578125" style="710" customWidth="1"/>
    <col min="13572" max="13572" width="92.85546875" style="710" customWidth="1"/>
    <col min="13573" max="13824" width="9.140625" style="710"/>
    <col min="13825" max="13825" width="7.7109375" style="710" customWidth="1"/>
    <col min="13826" max="13826" width="63.5703125" style="710" customWidth="1"/>
    <col min="13827" max="13827" width="43.42578125" style="710" customWidth="1"/>
    <col min="13828" max="13828" width="92.85546875" style="710" customWidth="1"/>
    <col min="13829" max="14080" width="9.140625" style="710"/>
    <col min="14081" max="14081" width="7.7109375" style="710" customWidth="1"/>
    <col min="14082" max="14082" width="63.5703125" style="710" customWidth="1"/>
    <col min="14083" max="14083" width="43.42578125" style="710" customWidth="1"/>
    <col min="14084" max="14084" width="92.85546875" style="710" customWidth="1"/>
    <col min="14085" max="14336" width="9.140625" style="710"/>
    <col min="14337" max="14337" width="7.7109375" style="710" customWidth="1"/>
    <col min="14338" max="14338" width="63.5703125" style="710" customWidth="1"/>
    <col min="14339" max="14339" width="43.42578125" style="710" customWidth="1"/>
    <col min="14340" max="14340" width="92.85546875" style="710" customWidth="1"/>
    <col min="14341" max="14592" width="9.140625" style="710"/>
    <col min="14593" max="14593" width="7.7109375" style="710" customWidth="1"/>
    <col min="14594" max="14594" width="63.5703125" style="710" customWidth="1"/>
    <col min="14595" max="14595" width="43.42578125" style="710" customWidth="1"/>
    <col min="14596" max="14596" width="92.85546875" style="710" customWidth="1"/>
    <col min="14597" max="14848" width="9.140625" style="710"/>
    <col min="14849" max="14849" width="7.7109375" style="710" customWidth="1"/>
    <col min="14850" max="14850" width="63.5703125" style="710" customWidth="1"/>
    <col min="14851" max="14851" width="43.42578125" style="710" customWidth="1"/>
    <col min="14852" max="14852" width="92.85546875" style="710" customWidth="1"/>
    <col min="14853" max="15104" width="9.140625" style="710"/>
    <col min="15105" max="15105" width="7.7109375" style="710" customWidth="1"/>
    <col min="15106" max="15106" width="63.5703125" style="710" customWidth="1"/>
    <col min="15107" max="15107" width="43.42578125" style="710" customWidth="1"/>
    <col min="15108" max="15108" width="92.85546875" style="710" customWidth="1"/>
    <col min="15109" max="15360" width="9.140625" style="710"/>
    <col min="15361" max="15361" width="7.7109375" style="710" customWidth="1"/>
    <col min="15362" max="15362" width="63.5703125" style="710" customWidth="1"/>
    <col min="15363" max="15363" width="43.42578125" style="710" customWidth="1"/>
    <col min="15364" max="15364" width="92.85546875" style="710" customWidth="1"/>
    <col min="15365" max="15616" width="9.140625" style="710"/>
    <col min="15617" max="15617" width="7.7109375" style="710" customWidth="1"/>
    <col min="15618" max="15618" width="63.5703125" style="710" customWidth="1"/>
    <col min="15619" max="15619" width="43.42578125" style="710" customWidth="1"/>
    <col min="15620" max="15620" width="92.85546875" style="710" customWidth="1"/>
    <col min="15621" max="15872" width="9.140625" style="710"/>
    <col min="15873" max="15873" width="7.7109375" style="710" customWidth="1"/>
    <col min="15874" max="15874" width="63.5703125" style="710" customWidth="1"/>
    <col min="15875" max="15875" width="43.42578125" style="710" customWidth="1"/>
    <col min="15876" max="15876" width="92.85546875" style="710" customWidth="1"/>
    <col min="15877" max="16128" width="9.140625" style="710"/>
    <col min="16129" max="16129" width="7.7109375" style="710" customWidth="1"/>
    <col min="16130" max="16130" width="63.5703125" style="710" customWidth="1"/>
    <col min="16131" max="16131" width="43.42578125" style="710" customWidth="1"/>
    <col min="16132" max="16132" width="92.85546875" style="710" customWidth="1"/>
    <col min="16133" max="16384" width="9.140625" style="710"/>
  </cols>
  <sheetData>
    <row r="1" spans="1:13" ht="78" customHeight="1" x14ac:dyDescent="0.25">
      <c r="D1" s="711" t="s">
        <v>5606</v>
      </c>
    </row>
    <row r="2" spans="1:13" ht="3" customHeight="1" x14ac:dyDescent="0.25"/>
    <row r="3" spans="1:13" ht="52.5" customHeight="1" x14ac:dyDescent="0.25">
      <c r="A3" s="1045" t="s">
        <v>4544</v>
      </c>
      <c r="B3" s="1045"/>
      <c r="C3" s="1045"/>
      <c r="D3" s="1045"/>
    </row>
    <row r="4" spans="1:13" ht="8.25" customHeight="1" x14ac:dyDescent="0.25">
      <c r="A4" s="712"/>
      <c r="B4" s="713"/>
      <c r="C4" s="713"/>
      <c r="D4" s="713"/>
    </row>
    <row r="5" spans="1:13" s="714" customFormat="1" ht="23.25" customHeight="1" x14ac:dyDescent="0.25">
      <c r="A5" s="1046" t="s">
        <v>0</v>
      </c>
      <c r="B5" s="1047" t="s">
        <v>4340</v>
      </c>
      <c r="C5" s="1047" t="s">
        <v>4341</v>
      </c>
      <c r="D5" s="1048"/>
    </row>
    <row r="6" spans="1:13" s="715" customFormat="1" ht="9" customHeight="1" x14ac:dyDescent="0.25">
      <c r="A6" s="1046"/>
      <c r="B6" s="1047"/>
      <c r="C6" s="1048"/>
      <c r="D6" s="1048"/>
    </row>
    <row r="7" spans="1:13" s="715" customFormat="1" ht="12.75" customHeight="1" x14ac:dyDescent="0.25">
      <c r="A7" s="1046"/>
      <c r="B7" s="1047"/>
      <c r="C7" s="1047" t="s">
        <v>4342</v>
      </c>
      <c r="D7" s="1047" t="s">
        <v>4343</v>
      </c>
    </row>
    <row r="8" spans="1:13" s="715" customFormat="1" ht="12.75" customHeight="1" x14ac:dyDescent="0.25">
      <c r="A8" s="1046"/>
      <c r="B8" s="1047"/>
      <c r="C8" s="1047"/>
      <c r="D8" s="1047"/>
    </row>
    <row r="9" spans="1:13" s="715" customFormat="1" ht="38.25" customHeight="1" x14ac:dyDescent="0.25">
      <c r="A9" s="1046"/>
      <c r="B9" s="1047"/>
      <c r="C9" s="1047"/>
      <c r="D9" s="1047"/>
    </row>
    <row r="10" spans="1:13" ht="28.5" customHeight="1" x14ac:dyDescent="0.25">
      <c r="A10" s="1044" t="s">
        <v>4344</v>
      </c>
      <c r="B10" s="1044"/>
      <c r="C10" s="1044"/>
      <c r="D10" s="1044"/>
    </row>
    <row r="11" spans="1:13" ht="26.25" customHeight="1" x14ac:dyDescent="0.25">
      <c r="A11" s="716" t="s">
        <v>4345</v>
      </c>
      <c r="B11" s="1044" t="s">
        <v>4346</v>
      </c>
      <c r="C11" s="1044"/>
      <c r="D11" s="1044"/>
    </row>
    <row r="12" spans="1:13" ht="47.25" x14ac:dyDescent="0.25">
      <c r="A12" s="716" t="s">
        <v>4347</v>
      </c>
      <c r="B12" s="717" t="s">
        <v>4348</v>
      </c>
      <c r="C12" s="717"/>
      <c r="D12" s="717" t="s">
        <v>4349</v>
      </c>
    </row>
    <row r="13" spans="1:13" ht="47.25" x14ac:dyDescent="0.25">
      <c r="A13" s="716" t="s">
        <v>4350</v>
      </c>
      <c r="B13" s="717" t="s">
        <v>4351</v>
      </c>
      <c r="C13" s="717"/>
      <c r="D13" s="717" t="s">
        <v>4349</v>
      </c>
      <c r="M13" s="718"/>
    </row>
    <row r="14" spans="1:13" ht="173.25" x14ac:dyDescent="0.25">
      <c r="A14" s="716" t="s">
        <v>4352</v>
      </c>
      <c r="B14" s="717" t="s">
        <v>4353</v>
      </c>
      <c r="C14" s="717"/>
      <c r="D14" s="717" t="s">
        <v>4349</v>
      </c>
    </row>
    <row r="15" spans="1:13" ht="94.5" x14ac:dyDescent="0.25">
      <c r="A15" s="716" t="s">
        <v>4354</v>
      </c>
      <c r="B15" s="717" t="s">
        <v>4355</v>
      </c>
      <c r="C15" s="717"/>
      <c r="D15" s="719"/>
    </row>
    <row r="16" spans="1:13" x14ac:dyDescent="0.25">
      <c r="A16" s="716" t="s">
        <v>4356</v>
      </c>
      <c r="B16" s="1044" t="s">
        <v>4357</v>
      </c>
      <c r="C16" s="1044"/>
      <c r="D16" s="1044"/>
    </row>
    <row r="17" spans="1:4" ht="63" x14ac:dyDescent="0.25">
      <c r="A17" s="716" t="s">
        <v>4358</v>
      </c>
      <c r="B17" s="719" t="s">
        <v>4359</v>
      </c>
      <c r="C17" s="717"/>
      <c r="D17" s="717" t="s">
        <v>4360</v>
      </c>
    </row>
    <row r="18" spans="1:4" ht="47.25" x14ac:dyDescent="0.25">
      <c r="A18" s="716" t="s">
        <v>4361</v>
      </c>
      <c r="B18" s="719" t="s">
        <v>4362</v>
      </c>
      <c r="C18" s="717"/>
      <c r="D18" s="717" t="s">
        <v>4363</v>
      </c>
    </row>
    <row r="19" spans="1:4" x14ac:dyDescent="0.25">
      <c r="A19" s="716" t="s">
        <v>4364</v>
      </c>
      <c r="B19" s="1044" t="s">
        <v>4365</v>
      </c>
      <c r="C19" s="1044"/>
      <c r="D19" s="1044"/>
    </row>
    <row r="20" spans="1:4" ht="63" x14ac:dyDescent="0.25">
      <c r="A20" s="716" t="s">
        <v>4366</v>
      </c>
      <c r="B20" s="719" t="s">
        <v>4367</v>
      </c>
      <c r="C20" s="717"/>
      <c r="D20" s="717" t="s">
        <v>4360</v>
      </c>
    </row>
    <row r="21" spans="1:4" ht="94.5" x14ac:dyDescent="0.25">
      <c r="A21" s="716" t="s">
        <v>4368</v>
      </c>
      <c r="B21" s="719" t="s">
        <v>4369</v>
      </c>
      <c r="C21" s="717"/>
      <c r="D21" s="717" t="s">
        <v>4363</v>
      </c>
    </row>
    <row r="22" spans="1:4" ht="47.25" x14ac:dyDescent="0.25">
      <c r="A22" s="716" t="s">
        <v>4370</v>
      </c>
      <c r="B22" s="719" t="s">
        <v>4371</v>
      </c>
      <c r="C22" s="719" t="s">
        <v>4372</v>
      </c>
      <c r="D22" s="717" t="s">
        <v>4360</v>
      </c>
    </row>
    <row r="23" spans="1:4" ht="141.75" x14ac:dyDescent="0.25">
      <c r="A23" s="716" t="s">
        <v>4373</v>
      </c>
      <c r="B23" s="719" t="s">
        <v>4374</v>
      </c>
      <c r="C23" s="719" t="s">
        <v>4375</v>
      </c>
      <c r="D23" s="717" t="s">
        <v>4376</v>
      </c>
    </row>
    <row r="24" spans="1:4" x14ac:dyDescent="0.25">
      <c r="A24" s="1044" t="s">
        <v>4377</v>
      </c>
      <c r="B24" s="1044"/>
      <c r="C24" s="1044"/>
      <c r="D24" s="1044"/>
    </row>
    <row r="25" spans="1:4" ht="47.25" x14ac:dyDescent="0.25">
      <c r="A25" s="716" t="s">
        <v>4378</v>
      </c>
      <c r="B25" s="717" t="s">
        <v>4379</v>
      </c>
      <c r="C25" s="717"/>
      <c r="D25" s="717" t="s">
        <v>4360</v>
      </c>
    </row>
    <row r="26" spans="1:4" x14ac:dyDescent="0.25">
      <c r="A26" s="716" t="s">
        <v>4380</v>
      </c>
      <c r="B26" s="1044" t="s">
        <v>4381</v>
      </c>
      <c r="C26" s="1044"/>
      <c r="D26" s="1044"/>
    </row>
    <row r="27" spans="1:4" ht="47.25" x14ac:dyDescent="0.25">
      <c r="A27" s="716" t="s">
        <v>4382</v>
      </c>
      <c r="B27" s="717" t="s">
        <v>4383</v>
      </c>
      <c r="C27" s="717"/>
      <c r="D27" s="717" t="s">
        <v>4349</v>
      </c>
    </row>
    <row r="28" spans="1:4" ht="78.75" x14ac:dyDescent="0.25">
      <c r="A28" s="716" t="s">
        <v>4384</v>
      </c>
      <c r="B28" s="717" t="s">
        <v>4385</v>
      </c>
      <c r="C28" s="717"/>
      <c r="D28" s="717" t="s">
        <v>4349</v>
      </c>
    </row>
    <row r="29" spans="1:4" ht="47.25" x14ac:dyDescent="0.25">
      <c r="A29" s="716" t="s">
        <v>4386</v>
      </c>
      <c r="B29" s="717" t="s">
        <v>4387</v>
      </c>
      <c r="C29" s="717"/>
      <c r="D29" s="717" t="s">
        <v>4349</v>
      </c>
    </row>
    <row r="30" spans="1:4" ht="47.25" x14ac:dyDescent="0.25">
      <c r="A30" s="716" t="s">
        <v>4388</v>
      </c>
      <c r="B30" s="717" t="s">
        <v>4389</v>
      </c>
      <c r="C30" s="717"/>
      <c r="D30" s="717" t="s">
        <v>4349</v>
      </c>
    </row>
    <row r="31" spans="1:4" ht="63" x14ac:dyDescent="0.25">
      <c r="A31" s="716" t="s">
        <v>4390</v>
      </c>
      <c r="B31" s="717" t="s">
        <v>4391</v>
      </c>
      <c r="C31" s="717"/>
      <c r="D31" s="717" t="s">
        <v>4349</v>
      </c>
    </row>
    <row r="32" spans="1:4" ht="141.75" x14ac:dyDescent="0.25">
      <c r="A32" s="716" t="s">
        <v>4392</v>
      </c>
      <c r="B32" s="717" t="s">
        <v>4393</v>
      </c>
      <c r="C32" s="717"/>
      <c r="D32" s="717" t="s">
        <v>4349</v>
      </c>
    </row>
    <row r="33" spans="1:4" ht="47.25" x14ac:dyDescent="0.25">
      <c r="A33" s="716" t="s">
        <v>4394</v>
      </c>
      <c r="B33" s="717" t="s">
        <v>4395</v>
      </c>
      <c r="C33" s="717"/>
      <c r="D33" s="717" t="s">
        <v>4396</v>
      </c>
    </row>
    <row r="34" spans="1:4" x14ac:dyDescent="0.25">
      <c r="A34" s="716" t="s">
        <v>4397</v>
      </c>
      <c r="B34" s="1044" t="s">
        <v>4398</v>
      </c>
      <c r="C34" s="1044"/>
      <c r="D34" s="1044"/>
    </row>
    <row r="35" spans="1:4" ht="47.25" x14ac:dyDescent="0.25">
      <c r="A35" s="716" t="s">
        <v>4399</v>
      </c>
      <c r="B35" s="717" t="s">
        <v>4383</v>
      </c>
      <c r="C35" s="717"/>
      <c r="D35" s="720" t="s">
        <v>4349</v>
      </c>
    </row>
    <row r="36" spans="1:4" ht="78.75" x14ac:dyDescent="0.25">
      <c r="A36" s="716" t="s">
        <v>4400</v>
      </c>
      <c r="B36" s="717" t="s">
        <v>4401</v>
      </c>
      <c r="C36" s="717"/>
      <c r="D36" s="717" t="s">
        <v>4349</v>
      </c>
    </row>
    <row r="37" spans="1:4" ht="47.25" x14ac:dyDescent="0.25">
      <c r="A37" s="716" t="s">
        <v>4402</v>
      </c>
      <c r="B37" s="717" t="s">
        <v>4403</v>
      </c>
      <c r="C37" s="717"/>
      <c r="D37" s="717" t="s">
        <v>4349</v>
      </c>
    </row>
    <row r="38" spans="1:4" ht="47.25" x14ac:dyDescent="0.25">
      <c r="A38" s="716" t="s">
        <v>4404</v>
      </c>
      <c r="B38" s="717" t="s">
        <v>4405</v>
      </c>
      <c r="C38" s="717"/>
      <c r="D38" s="717" t="s">
        <v>4406</v>
      </c>
    </row>
    <row r="39" spans="1:4" ht="47.25" x14ac:dyDescent="0.25">
      <c r="A39" s="716" t="s">
        <v>4407</v>
      </c>
      <c r="B39" s="717" t="s">
        <v>4408</v>
      </c>
      <c r="C39" s="717"/>
      <c r="D39" s="717" t="s">
        <v>4409</v>
      </c>
    </row>
    <row r="40" spans="1:4" ht="141.75" x14ac:dyDescent="0.25">
      <c r="A40" s="716" t="s">
        <v>4410</v>
      </c>
      <c r="B40" s="717" t="s">
        <v>4411</v>
      </c>
      <c r="C40" s="717"/>
      <c r="D40" s="717" t="s">
        <v>4349</v>
      </c>
    </row>
    <row r="41" spans="1:4" x14ac:dyDescent="0.25">
      <c r="A41" s="1044" t="s">
        <v>4412</v>
      </c>
      <c r="B41" s="1044"/>
      <c r="C41" s="1044"/>
      <c r="D41" s="1044"/>
    </row>
    <row r="42" spans="1:4" ht="47.25" x14ac:dyDescent="0.25">
      <c r="A42" s="716" t="s">
        <v>4413</v>
      </c>
      <c r="B42" s="720" t="s">
        <v>4414</v>
      </c>
      <c r="C42" s="719" t="s">
        <v>4415</v>
      </c>
      <c r="D42" s="717" t="s">
        <v>4416</v>
      </c>
    </row>
    <row r="43" spans="1:4" x14ac:dyDescent="0.25">
      <c r="A43" s="716" t="s">
        <v>4417</v>
      </c>
      <c r="B43" s="1044" t="s">
        <v>4418</v>
      </c>
      <c r="C43" s="1044"/>
      <c r="D43" s="1044"/>
    </row>
    <row r="44" spans="1:4" ht="47.25" x14ac:dyDescent="0.25">
      <c r="A44" s="716" t="s">
        <v>4419</v>
      </c>
      <c r="B44" s="719" t="s">
        <v>4420</v>
      </c>
      <c r="C44" s="719" t="s">
        <v>4415</v>
      </c>
      <c r="D44" s="717"/>
    </row>
    <row r="45" spans="1:4" ht="63" x14ac:dyDescent="0.25">
      <c r="A45" s="716" t="s">
        <v>4421</v>
      </c>
      <c r="B45" s="719" t="s">
        <v>4422</v>
      </c>
      <c r="C45" s="719" t="s">
        <v>4423</v>
      </c>
      <c r="D45" s="717"/>
    </row>
    <row r="46" spans="1:4" ht="94.5" x14ac:dyDescent="0.25">
      <c r="A46" s="716" t="s">
        <v>4424</v>
      </c>
      <c r="B46" s="719" t="s">
        <v>4425</v>
      </c>
      <c r="C46" s="719" t="s">
        <v>4426</v>
      </c>
      <c r="D46" s="717"/>
    </row>
    <row r="47" spans="1:4" ht="47.25" x14ac:dyDescent="0.25">
      <c r="A47" s="716" t="s">
        <v>4427</v>
      </c>
      <c r="B47" s="719" t="s">
        <v>4428</v>
      </c>
      <c r="C47" s="719" t="s">
        <v>4429</v>
      </c>
      <c r="D47" s="717" t="s">
        <v>4416</v>
      </c>
    </row>
    <row r="48" spans="1:4" ht="47.25" x14ac:dyDescent="0.25">
      <c r="A48" s="716" t="s">
        <v>4430</v>
      </c>
      <c r="B48" s="719" t="s">
        <v>4431</v>
      </c>
      <c r="C48" s="719" t="s">
        <v>4372</v>
      </c>
      <c r="D48" s="717" t="s">
        <v>4432</v>
      </c>
    </row>
    <row r="49" spans="1:4" ht="110.25" x14ac:dyDescent="0.25">
      <c r="A49" s="716" t="s">
        <v>4433</v>
      </c>
      <c r="B49" s="717" t="s">
        <v>4434</v>
      </c>
      <c r="C49" s="719"/>
      <c r="D49" s="719"/>
    </row>
    <row r="50" spans="1:4" x14ac:dyDescent="0.25">
      <c r="A50" s="716" t="s">
        <v>4435</v>
      </c>
      <c r="B50" s="1044" t="s">
        <v>4436</v>
      </c>
      <c r="C50" s="1044"/>
      <c r="D50" s="1044"/>
    </row>
    <row r="51" spans="1:4" ht="94.5" x14ac:dyDescent="0.25">
      <c r="A51" s="716" t="s">
        <v>4437</v>
      </c>
      <c r="B51" s="719" t="s">
        <v>4438</v>
      </c>
      <c r="C51" s="719"/>
      <c r="D51" s="717"/>
    </row>
    <row r="52" spans="1:4" ht="78.75" x14ac:dyDescent="0.25">
      <c r="A52" s="716" t="s">
        <v>4439</v>
      </c>
      <c r="B52" s="719" t="s">
        <v>4440</v>
      </c>
      <c r="C52" s="719" t="s">
        <v>4375</v>
      </c>
      <c r="D52" s="717"/>
    </row>
    <row r="53" spans="1:4" ht="204.75" x14ac:dyDescent="0.25">
      <c r="A53" s="716" t="s">
        <v>4441</v>
      </c>
      <c r="B53" s="719" t="s">
        <v>4442</v>
      </c>
      <c r="C53" s="719" t="s">
        <v>4423</v>
      </c>
      <c r="D53" s="721"/>
    </row>
    <row r="54" spans="1:4" ht="94.5" x14ac:dyDescent="0.25">
      <c r="A54" s="716" t="s">
        <v>4443</v>
      </c>
      <c r="B54" s="717" t="s">
        <v>4444</v>
      </c>
      <c r="C54" s="719" t="s">
        <v>4445</v>
      </c>
      <c r="D54" s="717" t="s">
        <v>4416</v>
      </c>
    </row>
    <row r="55" spans="1:4" ht="63" x14ac:dyDescent="0.25">
      <c r="A55" s="716" t="s">
        <v>4446</v>
      </c>
      <c r="B55" s="717" t="s">
        <v>4447</v>
      </c>
      <c r="C55" s="719" t="s">
        <v>4448</v>
      </c>
      <c r="D55" s="717" t="s">
        <v>4349</v>
      </c>
    </row>
    <row r="56" spans="1:4" ht="63" x14ac:dyDescent="0.25">
      <c r="A56" s="716" t="s">
        <v>4449</v>
      </c>
      <c r="B56" s="717" t="s">
        <v>4450</v>
      </c>
      <c r="C56" s="719" t="s">
        <v>4451</v>
      </c>
      <c r="D56" s="717"/>
    </row>
    <row r="57" spans="1:4" ht="78.75" x14ac:dyDescent="0.25">
      <c r="A57" s="716" t="s">
        <v>4452</v>
      </c>
      <c r="B57" s="717" t="s">
        <v>4453</v>
      </c>
      <c r="C57" s="719"/>
      <c r="D57" s="721"/>
    </row>
    <row r="58" spans="1:4" ht="63" x14ac:dyDescent="0.25">
      <c r="A58" s="716" t="s">
        <v>4454</v>
      </c>
      <c r="B58" s="717" t="s">
        <v>4455</v>
      </c>
      <c r="C58" s="719" t="s">
        <v>4423</v>
      </c>
      <c r="D58" s="717"/>
    </row>
    <row r="59" spans="1:4" ht="47.25" x14ac:dyDescent="0.25">
      <c r="A59" s="716" t="s">
        <v>4456</v>
      </c>
      <c r="B59" s="717" t="s">
        <v>4457</v>
      </c>
      <c r="C59" s="719"/>
      <c r="D59" s="719"/>
    </row>
    <row r="60" spans="1:4" ht="78.75" x14ac:dyDescent="0.25">
      <c r="A60" s="716" t="s">
        <v>4458</v>
      </c>
      <c r="B60" s="717" t="s">
        <v>4459</v>
      </c>
      <c r="C60" s="719" t="s">
        <v>4429</v>
      </c>
      <c r="D60" s="717" t="s">
        <v>4416</v>
      </c>
    </row>
    <row r="61" spans="1:4" x14ac:dyDescent="0.25">
      <c r="A61" s="1044" t="s">
        <v>4460</v>
      </c>
      <c r="B61" s="1044"/>
      <c r="C61" s="1044"/>
      <c r="D61" s="1044"/>
    </row>
    <row r="62" spans="1:4" ht="63" x14ac:dyDescent="0.25">
      <c r="A62" s="716" t="s">
        <v>3366</v>
      </c>
      <c r="B62" s="717" t="s">
        <v>4461</v>
      </c>
      <c r="C62" s="719" t="s">
        <v>4372</v>
      </c>
      <c r="D62" s="717" t="s">
        <v>4416</v>
      </c>
    </row>
    <row r="63" spans="1:4" ht="94.5" x14ac:dyDescent="0.25">
      <c r="A63" s="716" t="s">
        <v>4462</v>
      </c>
      <c r="B63" s="717" t="s">
        <v>4463</v>
      </c>
      <c r="C63" s="719" t="s">
        <v>4415</v>
      </c>
      <c r="D63" s="717"/>
    </row>
    <row r="64" spans="1:4" ht="78.75" x14ac:dyDescent="0.25">
      <c r="A64" s="716" t="s">
        <v>4464</v>
      </c>
      <c r="B64" s="717" t="s">
        <v>4465</v>
      </c>
      <c r="C64" s="719" t="s">
        <v>4415</v>
      </c>
      <c r="D64" s="717"/>
    </row>
    <row r="65" spans="1:4" ht="78.75" x14ac:dyDescent="0.25">
      <c r="A65" s="716" t="s">
        <v>4466</v>
      </c>
      <c r="B65" s="717" t="s">
        <v>4467</v>
      </c>
      <c r="C65" s="719" t="s">
        <v>4375</v>
      </c>
      <c r="D65" s="717"/>
    </row>
    <row r="66" spans="1:4" s="722" customFormat="1" ht="78.75" x14ac:dyDescent="0.25">
      <c r="A66" s="716" t="s">
        <v>4468</v>
      </c>
      <c r="B66" s="717" t="s">
        <v>4469</v>
      </c>
      <c r="C66" s="719" t="s">
        <v>4372</v>
      </c>
      <c r="D66" s="717"/>
    </row>
    <row r="67" spans="1:4" s="722" customFormat="1" x14ac:dyDescent="0.25">
      <c r="A67" s="716" t="s">
        <v>4470</v>
      </c>
      <c r="B67" s="1044" t="s">
        <v>4471</v>
      </c>
      <c r="C67" s="1044"/>
      <c r="D67" s="1044"/>
    </row>
    <row r="68" spans="1:4" s="722" customFormat="1" ht="47.25" x14ac:dyDescent="0.25">
      <c r="A68" s="723" t="s">
        <v>4472</v>
      </c>
      <c r="B68" s="724" t="s">
        <v>4473</v>
      </c>
      <c r="C68" s="717" t="s">
        <v>4474</v>
      </c>
      <c r="D68" s="717" t="s">
        <v>4349</v>
      </c>
    </row>
    <row r="69" spans="1:4" ht="63" x14ac:dyDescent="0.25">
      <c r="A69" s="723" t="s">
        <v>4475</v>
      </c>
      <c r="B69" s="724" t="s">
        <v>4476</v>
      </c>
      <c r="C69" s="719" t="s">
        <v>4372</v>
      </c>
      <c r="D69" s="717" t="s">
        <v>4416</v>
      </c>
    </row>
    <row r="70" spans="1:4" x14ac:dyDescent="0.25">
      <c r="A70" s="1044" t="s">
        <v>4477</v>
      </c>
      <c r="B70" s="1044"/>
      <c r="C70" s="1044"/>
      <c r="D70" s="1044"/>
    </row>
    <row r="71" spans="1:4" x14ac:dyDescent="0.25">
      <c r="A71" s="716" t="s">
        <v>4478</v>
      </c>
      <c r="B71" s="1044" t="s">
        <v>4479</v>
      </c>
      <c r="C71" s="1044"/>
      <c r="D71" s="1044"/>
    </row>
    <row r="72" spans="1:4" ht="47.25" x14ac:dyDescent="0.25">
      <c r="A72" s="716" t="s">
        <v>4480</v>
      </c>
      <c r="B72" s="717" t="s">
        <v>4481</v>
      </c>
      <c r="C72" s="719" t="s">
        <v>4372</v>
      </c>
      <c r="D72" s="717"/>
    </row>
    <row r="73" spans="1:4" ht="47.25" x14ac:dyDescent="0.25">
      <c r="A73" s="716" t="s">
        <v>4482</v>
      </c>
      <c r="B73" s="717" t="s">
        <v>4483</v>
      </c>
      <c r="C73" s="719" t="s">
        <v>4372</v>
      </c>
      <c r="D73" s="717"/>
    </row>
    <row r="74" spans="1:4" ht="78.75" x14ac:dyDescent="0.25">
      <c r="A74" s="716" t="s">
        <v>4484</v>
      </c>
      <c r="B74" s="717" t="s">
        <v>4485</v>
      </c>
      <c r="C74" s="719" t="s">
        <v>4372</v>
      </c>
      <c r="D74" s="717"/>
    </row>
    <row r="75" spans="1:4" ht="47.25" x14ac:dyDescent="0.25">
      <c r="A75" s="716" t="s">
        <v>4486</v>
      </c>
      <c r="B75" s="717" t="s">
        <v>4487</v>
      </c>
      <c r="C75" s="719" t="s">
        <v>4372</v>
      </c>
      <c r="D75" s="717"/>
    </row>
    <row r="76" spans="1:4" ht="47.25" x14ac:dyDescent="0.25">
      <c r="A76" s="716" t="s">
        <v>4488</v>
      </c>
      <c r="B76" s="717" t="s">
        <v>4489</v>
      </c>
      <c r="C76" s="719" t="s">
        <v>4372</v>
      </c>
      <c r="D76" s="717"/>
    </row>
    <row r="77" spans="1:4" ht="47.25" x14ac:dyDescent="0.25">
      <c r="A77" s="716" t="s">
        <v>4490</v>
      </c>
      <c r="B77" s="717" t="s">
        <v>4491</v>
      </c>
      <c r="C77" s="719" t="s">
        <v>4372</v>
      </c>
      <c r="D77" s="717"/>
    </row>
    <row r="78" spans="1:4" x14ac:dyDescent="0.25">
      <c r="A78" s="716" t="s">
        <v>4492</v>
      </c>
      <c r="B78" s="1044" t="s">
        <v>4493</v>
      </c>
      <c r="C78" s="1044"/>
      <c r="D78" s="1044"/>
    </row>
    <row r="79" spans="1:4" ht="47.25" x14ac:dyDescent="0.25">
      <c r="A79" s="716" t="s">
        <v>4494</v>
      </c>
      <c r="B79" s="717" t="s">
        <v>4495</v>
      </c>
      <c r="C79" s="719" t="s">
        <v>4372</v>
      </c>
      <c r="D79" s="717"/>
    </row>
    <row r="80" spans="1:4" ht="63" x14ac:dyDescent="0.25">
      <c r="A80" s="716" t="s">
        <v>4496</v>
      </c>
      <c r="B80" s="717" t="s">
        <v>4497</v>
      </c>
      <c r="C80" s="719" t="s">
        <v>4372</v>
      </c>
      <c r="D80" s="717"/>
    </row>
    <row r="81" spans="1:4" ht="63" x14ac:dyDescent="0.25">
      <c r="A81" s="716" t="s">
        <v>4498</v>
      </c>
      <c r="B81" s="717" t="s">
        <v>4499</v>
      </c>
      <c r="C81" s="719" t="s">
        <v>4372</v>
      </c>
      <c r="D81" s="717"/>
    </row>
    <row r="82" spans="1:4" ht="47.25" x14ac:dyDescent="0.25">
      <c r="A82" s="716" t="s">
        <v>4500</v>
      </c>
      <c r="B82" s="717" t="s">
        <v>4501</v>
      </c>
      <c r="C82" s="719" t="s">
        <v>4372</v>
      </c>
      <c r="D82" s="717"/>
    </row>
    <row r="83" spans="1:4" ht="63" x14ac:dyDescent="0.25">
      <c r="A83" s="716" t="s">
        <v>4502</v>
      </c>
      <c r="B83" s="717" t="s">
        <v>4503</v>
      </c>
      <c r="C83" s="719" t="s">
        <v>4372</v>
      </c>
      <c r="D83" s="717"/>
    </row>
    <row r="84" spans="1:4" ht="31.5" x14ac:dyDescent="0.25">
      <c r="A84" s="716" t="s">
        <v>4504</v>
      </c>
      <c r="B84" s="1044" t="s">
        <v>4505</v>
      </c>
      <c r="C84" s="1044"/>
      <c r="D84" s="1044"/>
    </row>
    <row r="85" spans="1:4" ht="47.25" x14ac:dyDescent="0.25">
      <c r="A85" s="716" t="s">
        <v>4506</v>
      </c>
      <c r="B85" s="717" t="s">
        <v>4507</v>
      </c>
      <c r="C85" s="719" t="s">
        <v>4372</v>
      </c>
      <c r="D85" s="717"/>
    </row>
    <row r="86" spans="1:4" ht="78.75" x14ac:dyDescent="0.25">
      <c r="A86" s="716" t="s">
        <v>4508</v>
      </c>
      <c r="B86" s="717" t="s">
        <v>4509</v>
      </c>
      <c r="C86" s="719" t="s">
        <v>4372</v>
      </c>
      <c r="D86" s="717"/>
    </row>
    <row r="87" spans="1:4" ht="63" x14ac:dyDescent="0.25">
      <c r="A87" s="716" t="s">
        <v>4510</v>
      </c>
      <c r="B87" s="717" t="s">
        <v>4511</v>
      </c>
      <c r="C87" s="719" t="s">
        <v>4372</v>
      </c>
      <c r="D87" s="717"/>
    </row>
    <row r="88" spans="1:4" x14ac:dyDescent="0.25">
      <c r="A88" s="716" t="s">
        <v>4512</v>
      </c>
      <c r="B88" s="1044" t="s">
        <v>4513</v>
      </c>
      <c r="C88" s="1044"/>
      <c r="D88" s="1044"/>
    </row>
    <row r="89" spans="1:4" ht="47.25" x14ac:dyDescent="0.25">
      <c r="A89" s="716" t="s">
        <v>4514</v>
      </c>
      <c r="B89" s="717" t="s">
        <v>4515</v>
      </c>
      <c r="C89" s="719" t="s">
        <v>4372</v>
      </c>
      <c r="D89" s="717"/>
    </row>
    <row r="90" spans="1:4" ht="47.25" x14ac:dyDescent="0.25">
      <c r="A90" s="716" t="s">
        <v>4516</v>
      </c>
      <c r="B90" s="717" t="s">
        <v>4517</v>
      </c>
      <c r="C90" s="719" t="s">
        <v>4372</v>
      </c>
      <c r="D90" s="717"/>
    </row>
    <row r="91" spans="1:4" x14ac:dyDescent="0.25">
      <c r="A91" s="716" t="s">
        <v>4518</v>
      </c>
      <c r="B91" s="1044" t="s">
        <v>4519</v>
      </c>
      <c r="C91" s="1044"/>
      <c r="D91" s="1044"/>
    </row>
    <row r="92" spans="1:4" ht="47.25" x14ac:dyDescent="0.25">
      <c r="A92" s="716" t="s">
        <v>4520</v>
      </c>
      <c r="B92" s="717" t="s">
        <v>4521</v>
      </c>
      <c r="C92" s="719" t="s">
        <v>4372</v>
      </c>
      <c r="D92" s="717"/>
    </row>
    <row r="93" spans="1:4" ht="47.25" x14ac:dyDescent="0.25">
      <c r="A93" s="716" t="s">
        <v>4522</v>
      </c>
      <c r="B93" s="717" t="s">
        <v>4523</v>
      </c>
      <c r="C93" s="719" t="s">
        <v>4372</v>
      </c>
      <c r="D93" s="717"/>
    </row>
    <row r="94" spans="1:4" ht="110.25" x14ac:dyDescent="0.25">
      <c r="A94" s="716" t="s">
        <v>4524</v>
      </c>
      <c r="B94" s="717" t="s">
        <v>4525</v>
      </c>
      <c r="C94" s="719" t="s">
        <v>4372</v>
      </c>
      <c r="D94" s="717"/>
    </row>
    <row r="95" spans="1:4" ht="63" x14ac:dyDescent="0.25">
      <c r="A95" s="716" t="s">
        <v>4526</v>
      </c>
      <c r="B95" s="717" t="s">
        <v>4527</v>
      </c>
      <c r="C95" s="719" t="s">
        <v>4372</v>
      </c>
      <c r="D95" s="717"/>
    </row>
    <row r="96" spans="1:4" x14ac:dyDescent="0.25">
      <c r="A96" s="716" t="s">
        <v>4528</v>
      </c>
      <c r="B96" s="1044" t="s">
        <v>4529</v>
      </c>
      <c r="C96" s="1044"/>
      <c r="D96" s="1044"/>
    </row>
    <row r="97" spans="1:4" ht="47.25" x14ac:dyDescent="0.25">
      <c r="A97" s="716" t="s">
        <v>4530</v>
      </c>
      <c r="B97" s="717" t="s">
        <v>4531</v>
      </c>
      <c r="C97" s="719" t="s">
        <v>4372</v>
      </c>
      <c r="D97" s="717"/>
    </row>
    <row r="98" spans="1:4" ht="47.25" x14ac:dyDescent="0.25">
      <c r="A98" s="716" t="s">
        <v>4532</v>
      </c>
      <c r="B98" s="717" t="s">
        <v>4533</v>
      </c>
      <c r="C98" s="719" t="s">
        <v>4372</v>
      </c>
      <c r="D98" s="717"/>
    </row>
    <row r="99" spans="1:4" ht="47.25" x14ac:dyDescent="0.25">
      <c r="A99" s="716" t="s">
        <v>4534</v>
      </c>
      <c r="B99" s="717" t="s">
        <v>4535</v>
      </c>
      <c r="C99" s="719" t="s">
        <v>4372</v>
      </c>
      <c r="D99" s="717"/>
    </row>
    <row r="100" spans="1:4" ht="78.75" x14ac:dyDescent="0.25">
      <c r="A100" s="716" t="s">
        <v>4536</v>
      </c>
      <c r="B100" s="717" t="s">
        <v>4537</v>
      </c>
      <c r="C100" s="719" t="s">
        <v>4372</v>
      </c>
      <c r="D100" s="717"/>
    </row>
    <row r="101" spans="1:4" ht="173.25" x14ac:dyDescent="0.25">
      <c r="A101" s="716" t="s">
        <v>4538</v>
      </c>
      <c r="B101" s="717" t="s">
        <v>4539</v>
      </c>
      <c r="C101" s="719" t="s">
        <v>4372</v>
      </c>
      <c r="D101" s="717"/>
    </row>
    <row r="102" spans="1:4" ht="63" x14ac:dyDescent="0.25">
      <c r="A102" s="716" t="s">
        <v>4540</v>
      </c>
      <c r="B102" s="717" t="s">
        <v>4541</v>
      </c>
      <c r="C102" s="719" t="s">
        <v>4372</v>
      </c>
      <c r="D102" s="717"/>
    </row>
    <row r="103" spans="1:4" ht="47.25" x14ac:dyDescent="0.25">
      <c r="A103" s="716" t="s">
        <v>4542</v>
      </c>
      <c r="B103" s="717" t="s">
        <v>4543</v>
      </c>
      <c r="C103" s="719" t="s">
        <v>4372</v>
      </c>
      <c r="D103" s="717"/>
    </row>
    <row r="106" spans="1:4" s="727" customFormat="1" ht="18.75" x14ac:dyDescent="0.25">
      <c r="A106" s="725"/>
      <c r="B106" s="726"/>
    </row>
  </sheetData>
  <mergeCells count="25">
    <mergeCell ref="A3:D3"/>
    <mergeCell ref="A5:A9"/>
    <mergeCell ref="B5:B9"/>
    <mergeCell ref="C5:D6"/>
    <mergeCell ref="C7:C9"/>
    <mergeCell ref="D7:D9"/>
    <mergeCell ref="B67:D67"/>
    <mergeCell ref="A10:D10"/>
    <mergeCell ref="B11:D11"/>
    <mergeCell ref="B16:D16"/>
    <mergeCell ref="B19:D19"/>
    <mergeCell ref="A24:D24"/>
    <mergeCell ref="B26:D26"/>
    <mergeCell ref="B34:D34"/>
    <mergeCell ref="A41:D41"/>
    <mergeCell ref="B43:D43"/>
    <mergeCell ref="B50:D50"/>
    <mergeCell ref="A61:D61"/>
    <mergeCell ref="B96:D96"/>
    <mergeCell ref="A70:D70"/>
    <mergeCell ref="B71:D71"/>
    <mergeCell ref="B78:D78"/>
    <mergeCell ref="B84:D84"/>
    <mergeCell ref="B88:D88"/>
    <mergeCell ref="B91:D91"/>
  </mergeCells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5"/>
  <sheetViews>
    <sheetView view="pageBreakPreview" zoomScale="110" zoomScaleNormal="100" zoomScaleSheetLayoutView="110" workbookViewId="0">
      <pane ySplit="8" topLeftCell="A130" activePane="bottomLeft" state="frozen"/>
      <selection pane="bottomLeft" activeCell="K132" sqref="K132"/>
    </sheetView>
  </sheetViews>
  <sheetFormatPr defaultRowHeight="15" x14ac:dyDescent="0.25"/>
  <cols>
    <col min="1" max="1" width="0" style="993" hidden="1" customWidth="1"/>
    <col min="2" max="2" width="14.28515625" style="982" customWidth="1"/>
    <col min="3" max="3" width="59" style="982" customWidth="1"/>
    <col min="4" max="4" width="15.28515625" style="982" customWidth="1"/>
    <col min="5" max="5" width="13.140625" style="982" customWidth="1"/>
    <col min="6" max="6" width="15.28515625" style="982" customWidth="1"/>
    <col min="7" max="7" width="13.42578125" style="982" customWidth="1"/>
    <col min="8" max="16384" width="9.140625" style="982"/>
  </cols>
  <sheetData>
    <row r="1" spans="1:6" ht="50.25" customHeight="1" x14ac:dyDescent="0.25">
      <c r="A1" s="802" t="s">
        <v>4812</v>
      </c>
      <c r="B1" s="1"/>
      <c r="C1" s="1129" t="s">
        <v>5598</v>
      </c>
      <c r="D1" s="1129"/>
      <c r="E1" s="1129"/>
      <c r="F1" s="1129"/>
    </row>
    <row r="2" spans="1:6" ht="57" customHeight="1" x14ac:dyDescent="0.25">
      <c r="A2" s="1135" t="s">
        <v>4809</v>
      </c>
      <c r="B2" s="1135"/>
      <c r="C2" s="1135"/>
      <c r="D2" s="1135"/>
      <c r="E2" s="1135"/>
      <c r="F2" s="1135"/>
    </row>
    <row r="3" spans="1:6" ht="6" customHeight="1" x14ac:dyDescent="0.25">
      <c r="A3" s="803"/>
      <c r="B3" s="920"/>
      <c r="C3" s="920"/>
      <c r="D3" s="920"/>
      <c r="E3" s="920"/>
      <c r="F3" s="920"/>
    </row>
    <row r="4" spans="1:6" ht="15.75" x14ac:dyDescent="0.25">
      <c r="A4" s="1131" t="s">
        <v>4797</v>
      </c>
      <c r="B4" s="1131"/>
      <c r="C4" s="1131"/>
      <c r="D4" s="983">
        <v>13285.03</v>
      </c>
      <c r="E4" s="798"/>
      <c r="F4" s="920"/>
    </row>
    <row r="5" spans="1:6" ht="15.75" x14ac:dyDescent="0.25">
      <c r="A5" s="1131" t="s">
        <v>4798</v>
      </c>
      <c r="B5" s="1131"/>
      <c r="C5" s="1131"/>
      <c r="D5" s="797">
        <v>1.105</v>
      </c>
      <c r="E5" s="799"/>
      <c r="F5" s="920"/>
    </row>
    <row r="6" spans="1:6" ht="15.75" x14ac:dyDescent="0.25">
      <c r="A6" s="1131" t="s">
        <v>4799</v>
      </c>
      <c r="B6" s="1131"/>
      <c r="C6" s="1131"/>
      <c r="D6" s="983">
        <f>D4*D5</f>
        <v>14679.96</v>
      </c>
      <c r="E6" s="798"/>
      <c r="F6" s="920"/>
    </row>
    <row r="7" spans="1:6" ht="4.5" customHeight="1" x14ac:dyDescent="0.25">
      <c r="A7" s="803"/>
      <c r="B7" s="920"/>
      <c r="C7" s="920"/>
      <c r="D7" s="920"/>
      <c r="E7" s="920"/>
      <c r="F7" s="920"/>
    </row>
    <row r="8" spans="1:6" ht="36.75" customHeight="1" x14ac:dyDescent="0.25">
      <c r="A8" s="804" t="s">
        <v>0</v>
      </c>
      <c r="B8" s="2" t="s">
        <v>1</v>
      </c>
      <c r="C8" s="3" t="s">
        <v>797</v>
      </c>
      <c r="D8" s="2" t="s">
        <v>4795</v>
      </c>
      <c r="E8" s="2" t="s">
        <v>4810</v>
      </c>
      <c r="F8" s="2" t="s">
        <v>5215</v>
      </c>
    </row>
    <row r="9" spans="1:6" x14ac:dyDescent="0.25">
      <c r="A9" s="984">
        <v>1</v>
      </c>
      <c r="B9" s="985" t="s">
        <v>798</v>
      </c>
      <c r="C9" s="986" t="s">
        <v>799</v>
      </c>
      <c r="D9" s="985">
        <v>0.83</v>
      </c>
      <c r="E9" s="838">
        <v>0.94</v>
      </c>
      <c r="F9" s="1000">
        <f>$D$6*E9*D9</f>
        <v>11453.3</v>
      </c>
    </row>
    <row r="10" spans="1:6" x14ac:dyDescent="0.25">
      <c r="A10" s="984">
        <v>2</v>
      </c>
      <c r="B10" s="985" t="s">
        <v>800</v>
      </c>
      <c r="C10" s="986" t="s">
        <v>801</v>
      </c>
      <c r="D10" s="985">
        <v>0.66</v>
      </c>
      <c r="E10" s="838">
        <v>0.94</v>
      </c>
      <c r="F10" s="1000">
        <f t="shared" ref="F10:F61" si="0">$D$6*E10*D10</f>
        <v>9107.4500000000007</v>
      </c>
    </row>
    <row r="11" spans="1:6" x14ac:dyDescent="0.25">
      <c r="A11" s="984">
        <v>3</v>
      </c>
      <c r="B11" s="985" t="s">
        <v>802</v>
      </c>
      <c r="C11" s="986" t="s">
        <v>24</v>
      </c>
      <c r="D11" s="985">
        <v>0.71</v>
      </c>
      <c r="E11" s="838">
        <v>0.94</v>
      </c>
      <c r="F11" s="1000">
        <f t="shared" si="0"/>
        <v>9797.41</v>
      </c>
    </row>
    <row r="12" spans="1:6" x14ac:dyDescent="0.25">
      <c r="A12" s="984">
        <v>4</v>
      </c>
      <c r="B12" s="985" t="s">
        <v>803</v>
      </c>
      <c r="C12" s="986" t="s">
        <v>26</v>
      </c>
      <c r="D12" s="985">
        <v>1.06</v>
      </c>
      <c r="E12" s="838">
        <v>0.94</v>
      </c>
      <c r="F12" s="1000">
        <f t="shared" si="0"/>
        <v>14627.11</v>
      </c>
    </row>
    <row r="13" spans="1:6" x14ac:dyDescent="0.25">
      <c r="A13" s="984">
        <v>5</v>
      </c>
      <c r="B13" s="985" t="s">
        <v>804</v>
      </c>
      <c r="C13" s="986" t="s">
        <v>805</v>
      </c>
      <c r="D13" s="985">
        <v>0.33</v>
      </c>
      <c r="E13" s="838">
        <v>0.94</v>
      </c>
      <c r="F13" s="1000">
        <f t="shared" si="0"/>
        <v>4553.72</v>
      </c>
    </row>
    <row r="14" spans="1:6" x14ac:dyDescent="0.25">
      <c r="A14" s="984">
        <v>6</v>
      </c>
      <c r="B14" s="985" t="s">
        <v>806</v>
      </c>
      <c r="C14" s="986" t="s">
        <v>807</v>
      </c>
      <c r="D14" s="985">
        <v>0.38</v>
      </c>
      <c r="E14" s="838">
        <v>0.8</v>
      </c>
      <c r="F14" s="1000">
        <f t="shared" si="0"/>
        <v>4462.71</v>
      </c>
    </row>
    <row r="15" spans="1:6" x14ac:dyDescent="0.25">
      <c r="A15" s="984">
        <v>7</v>
      </c>
      <c r="B15" s="985" t="s">
        <v>808</v>
      </c>
      <c r="C15" s="986" t="s">
        <v>809</v>
      </c>
      <c r="D15" s="985">
        <v>1.78</v>
      </c>
      <c r="E15" s="838">
        <v>1</v>
      </c>
      <c r="F15" s="1000">
        <f t="shared" si="0"/>
        <v>26130.33</v>
      </c>
    </row>
    <row r="16" spans="1:6" x14ac:dyDescent="0.25">
      <c r="A16" s="984">
        <v>8</v>
      </c>
      <c r="B16" s="985" t="s">
        <v>810</v>
      </c>
      <c r="C16" s="986" t="s">
        <v>811</v>
      </c>
      <c r="D16" s="985">
        <v>5.63</v>
      </c>
      <c r="E16" s="838">
        <v>1</v>
      </c>
      <c r="F16" s="1000">
        <f t="shared" si="0"/>
        <v>82648.17</v>
      </c>
    </row>
    <row r="17" spans="1:6" x14ac:dyDescent="0.25">
      <c r="A17" s="984">
        <v>9</v>
      </c>
      <c r="B17" s="985" t="s">
        <v>812</v>
      </c>
      <c r="C17" s="986" t="s">
        <v>813</v>
      </c>
      <c r="D17" s="985">
        <v>9.39</v>
      </c>
      <c r="E17" s="838">
        <v>1</v>
      </c>
      <c r="F17" s="1000">
        <f t="shared" si="0"/>
        <v>137844.82</v>
      </c>
    </row>
    <row r="18" spans="1:6" x14ac:dyDescent="0.25">
      <c r="A18" s="984">
        <v>10</v>
      </c>
      <c r="B18" s="985" t="s">
        <v>814</v>
      </c>
      <c r="C18" s="986" t="s">
        <v>815</v>
      </c>
      <c r="D18" s="985">
        <v>10.33</v>
      </c>
      <c r="E18" s="838">
        <v>1</v>
      </c>
      <c r="F18" s="1000">
        <f t="shared" si="0"/>
        <v>151643.99</v>
      </c>
    </row>
    <row r="19" spans="1:6" x14ac:dyDescent="0.25">
      <c r="A19" s="984">
        <v>11</v>
      </c>
      <c r="B19" s="985" t="s">
        <v>816</v>
      </c>
      <c r="C19" s="986" t="s">
        <v>33</v>
      </c>
      <c r="D19" s="985">
        <v>0.98</v>
      </c>
      <c r="E19" s="838">
        <v>0.94</v>
      </c>
      <c r="F19" s="1000">
        <f t="shared" si="0"/>
        <v>13523.18</v>
      </c>
    </row>
    <row r="20" spans="1:6" x14ac:dyDescent="0.25">
      <c r="A20" s="984">
        <v>12</v>
      </c>
      <c r="B20" s="985" t="s">
        <v>817</v>
      </c>
      <c r="C20" s="986" t="s">
        <v>818</v>
      </c>
      <c r="D20" s="985">
        <v>0.89</v>
      </c>
      <c r="E20" s="838">
        <v>0.94</v>
      </c>
      <c r="F20" s="1000">
        <f t="shared" si="0"/>
        <v>12281.25</v>
      </c>
    </row>
    <row r="21" spans="1:6" x14ac:dyDescent="0.25">
      <c r="A21" s="984">
        <v>13</v>
      </c>
      <c r="B21" s="985" t="s">
        <v>819</v>
      </c>
      <c r="C21" s="986" t="s">
        <v>820</v>
      </c>
      <c r="D21" s="985">
        <v>0.91</v>
      </c>
      <c r="E21" s="838">
        <v>0.94</v>
      </c>
      <c r="F21" s="1000">
        <f t="shared" si="0"/>
        <v>12557.24</v>
      </c>
    </row>
    <row r="22" spans="1:6" x14ac:dyDescent="0.25">
      <c r="A22" s="984">
        <v>14</v>
      </c>
      <c r="B22" s="985" t="s">
        <v>821</v>
      </c>
      <c r="C22" s="986" t="s">
        <v>822</v>
      </c>
      <c r="D22" s="985">
        <v>2.41</v>
      </c>
      <c r="E22" s="838">
        <v>0.94</v>
      </c>
      <c r="F22" s="1000">
        <f t="shared" si="0"/>
        <v>33255.980000000003</v>
      </c>
    </row>
    <row r="23" spans="1:6" ht="30" x14ac:dyDescent="0.25">
      <c r="A23" s="984">
        <v>15</v>
      </c>
      <c r="B23" s="985" t="s">
        <v>823</v>
      </c>
      <c r="C23" s="986" t="s">
        <v>61</v>
      </c>
      <c r="D23" s="985">
        <v>3.73</v>
      </c>
      <c r="E23" s="838">
        <v>0.94</v>
      </c>
      <c r="F23" s="1000">
        <f t="shared" si="0"/>
        <v>51470.879999999997</v>
      </c>
    </row>
    <row r="24" spans="1:6" x14ac:dyDescent="0.25">
      <c r="A24" s="984">
        <v>16</v>
      </c>
      <c r="B24" s="985" t="s">
        <v>824</v>
      </c>
      <c r="C24" s="986" t="s">
        <v>825</v>
      </c>
      <c r="D24" s="985">
        <v>1.54</v>
      </c>
      <c r="E24" s="838">
        <v>0.94</v>
      </c>
      <c r="F24" s="1000">
        <f t="shared" si="0"/>
        <v>21250.71</v>
      </c>
    </row>
    <row r="25" spans="1:6" x14ac:dyDescent="0.25">
      <c r="A25" s="984">
        <v>17</v>
      </c>
      <c r="B25" s="985" t="s">
        <v>826</v>
      </c>
      <c r="C25" s="986" t="s">
        <v>827</v>
      </c>
      <c r="D25" s="985">
        <v>0.98</v>
      </c>
      <c r="E25" s="838">
        <v>0.94</v>
      </c>
      <c r="F25" s="1000">
        <f t="shared" si="0"/>
        <v>13523.18</v>
      </c>
    </row>
    <row r="26" spans="1:6" ht="45" x14ac:dyDescent="0.25">
      <c r="A26" s="984">
        <v>18</v>
      </c>
      <c r="B26" s="985" t="s">
        <v>828</v>
      </c>
      <c r="C26" s="986" t="s">
        <v>74</v>
      </c>
      <c r="D26" s="985">
        <v>7.95</v>
      </c>
      <c r="E26" s="838">
        <v>1</v>
      </c>
      <c r="F26" s="1000">
        <f t="shared" si="0"/>
        <v>116705.68</v>
      </c>
    </row>
    <row r="27" spans="1:6" x14ac:dyDescent="0.25">
      <c r="A27" s="984">
        <v>19</v>
      </c>
      <c r="B27" s="985" t="s">
        <v>829</v>
      </c>
      <c r="C27" s="986" t="s">
        <v>76</v>
      </c>
      <c r="D27" s="985">
        <v>14.23</v>
      </c>
      <c r="E27" s="838">
        <v>1</v>
      </c>
      <c r="F27" s="1000">
        <f t="shared" si="0"/>
        <v>208895.83</v>
      </c>
    </row>
    <row r="28" spans="1:6" ht="30" x14ac:dyDescent="0.25">
      <c r="A28" s="984">
        <v>20</v>
      </c>
      <c r="B28" s="985" t="s">
        <v>830</v>
      </c>
      <c r="C28" s="986" t="s">
        <v>78</v>
      </c>
      <c r="D28" s="985">
        <v>10.34</v>
      </c>
      <c r="E28" s="838">
        <v>1</v>
      </c>
      <c r="F28" s="1000">
        <f t="shared" si="0"/>
        <v>151790.79</v>
      </c>
    </row>
    <row r="29" spans="1:6" x14ac:dyDescent="0.25">
      <c r="A29" s="984">
        <v>21</v>
      </c>
      <c r="B29" s="985" t="s">
        <v>831</v>
      </c>
      <c r="C29" s="986" t="s">
        <v>832</v>
      </c>
      <c r="D29" s="985">
        <v>1.38</v>
      </c>
      <c r="E29" s="838">
        <v>0.94</v>
      </c>
      <c r="F29" s="1000">
        <f t="shared" si="0"/>
        <v>19042.84</v>
      </c>
    </row>
    <row r="30" spans="1:6" x14ac:dyDescent="0.25">
      <c r="A30" s="984">
        <v>22</v>
      </c>
      <c r="B30" s="985" t="s">
        <v>833</v>
      </c>
      <c r="C30" s="986" t="s">
        <v>834</v>
      </c>
      <c r="D30" s="985">
        <v>2.09</v>
      </c>
      <c r="E30" s="838">
        <v>0.94</v>
      </c>
      <c r="F30" s="1000">
        <f t="shared" si="0"/>
        <v>28840.25</v>
      </c>
    </row>
    <row r="31" spans="1:6" x14ac:dyDescent="0.25">
      <c r="A31" s="984">
        <v>23</v>
      </c>
      <c r="B31" s="985" t="s">
        <v>835</v>
      </c>
      <c r="C31" s="986" t="s">
        <v>836</v>
      </c>
      <c r="D31" s="985">
        <v>1.6</v>
      </c>
      <c r="E31" s="838">
        <v>0.94</v>
      </c>
      <c r="F31" s="1000">
        <f t="shared" si="0"/>
        <v>22078.66</v>
      </c>
    </row>
    <row r="32" spans="1:6" x14ac:dyDescent="0.25">
      <c r="A32" s="984">
        <v>24</v>
      </c>
      <c r="B32" s="985" t="s">
        <v>837</v>
      </c>
      <c r="C32" s="986" t="s">
        <v>117</v>
      </c>
      <c r="D32" s="985">
        <v>1.49</v>
      </c>
      <c r="E32" s="838">
        <v>0.94</v>
      </c>
      <c r="F32" s="1000">
        <f t="shared" si="0"/>
        <v>20560.75</v>
      </c>
    </row>
    <row r="33" spans="1:6" x14ac:dyDescent="0.25">
      <c r="A33" s="984">
        <v>25</v>
      </c>
      <c r="B33" s="985" t="s">
        <v>838</v>
      </c>
      <c r="C33" s="986" t="s">
        <v>839</v>
      </c>
      <c r="D33" s="985">
        <v>1.36</v>
      </c>
      <c r="E33" s="838">
        <v>0.94</v>
      </c>
      <c r="F33" s="1000">
        <f t="shared" si="0"/>
        <v>18766.86</v>
      </c>
    </row>
    <row r="34" spans="1:6" x14ac:dyDescent="0.25">
      <c r="A34" s="984">
        <v>26</v>
      </c>
      <c r="B34" s="985" t="s">
        <v>840</v>
      </c>
      <c r="C34" s="986" t="s">
        <v>841</v>
      </c>
      <c r="D34" s="985">
        <v>2.75</v>
      </c>
      <c r="E34" s="838">
        <v>0.94</v>
      </c>
      <c r="F34" s="1000">
        <f t="shared" si="0"/>
        <v>37947.699999999997</v>
      </c>
    </row>
    <row r="35" spans="1:6" x14ac:dyDescent="0.25">
      <c r="A35" s="984">
        <v>27</v>
      </c>
      <c r="B35" s="985" t="s">
        <v>842</v>
      </c>
      <c r="C35" s="986" t="s">
        <v>843</v>
      </c>
      <c r="D35" s="985">
        <v>4.9000000000000004</v>
      </c>
      <c r="E35" s="838">
        <v>0.94</v>
      </c>
      <c r="F35" s="1000">
        <f t="shared" si="0"/>
        <v>67615.899999999994</v>
      </c>
    </row>
    <row r="36" spans="1:6" x14ac:dyDescent="0.25">
      <c r="A36" s="984">
        <v>28</v>
      </c>
      <c r="B36" s="985" t="s">
        <v>844</v>
      </c>
      <c r="C36" s="986" t="s">
        <v>845</v>
      </c>
      <c r="D36" s="985">
        <v>22.2</v>
      </c>
      <c r="E36" s="838">
        <v>0.94</v>
      </c>
      <c r="F36" s="1000">
        <f t="shared" si="0"/>
        <v>306341.40999999997</v>
      </c>
    </row>
    <row r="37" spans="1:6" x14ac:dyDescent="0.25">
      <c r="A37" s="984">
        <v>29</v>
      </c>
      <c r="B37" s="985" t="s">
        <v>846</v>
      </c>
      <c r="C37" s="986" t="s">
        <v>847</v>
      </c>
      <c r="D37" s="985">
        <v>0.97</v>
      </c>
      <c r="E37" s="838">
        <v>0.94</v>
      </c>
      <c r="F37" s="1000">
        <f t="shared" si="0"/>
        <v>13385.19</v>
      </c>
    </row>
    <row r="38" spans="1:6" x14ac:dyDescent="0.25">
      <c r="A38" s="984">
        <v>30</v>
      </c>
      <c r="B38" s="985" t="s">
        <v>848</v>
      </c>
      <c r="C38" s="986" t="s">
        <v>849</v>
      </c>
      <c r="D38" s="985">
        <v>1.1599999999999999</v>
      </c>
      <c r="E38" s="838">
        <v>0.94</v>
      </c>
      <c r="F38" s="1000">
        <f t="shared" si="0"/>
        <v>16007.03</v>
      </c>
    </row>
    <row r="39" spans="1:6" x14ac:dyDescent="0.25">
      <c r="A39" s="984">
        <v>31</v>
      </c>
      <c r="B39" s="985" t="s">
        <v>850</v>
      </c>
      <c r="C39" s="986" t="s">
        <v>851</v>
      </c>
      <c r="D39" s="985">
        <v>0.97</v>
      </c>
      <c r="E39" s="838">
        <v>0.94</v>
      </c>
      <c r="F39" s="1000">
        <f t="shared" si="0"/>
        <v>13385.19</v>
      </c>
    </row>
    <row r="40" spans="1:6" ht="30" x14ac:dyDescent="0.25">
      <c r="A40" s="984">
        <v>32</v>
      </c>
      <c r="B40" s="985" t="s">
        <v>852</v>
      </c>
      <c r="C40" s="986" t="s">
        <v>853</v>
      </c>
      <c r="D40" s="985">
        <v>0.52</v>
      </c>
      <c r="E40" s="838">
        <v>0.94</v>
      </c>
      <c r="F40" s="1000">
        <f t="shared" si="0"/>
        <v>7175.56</v>
      </c>
    </row>
    <row r="41" spans="1:6" x14ac:dyDescent="0.25">
      <c r="A41" s="984">
        <v>33</v>
      </c>
      <c r="B41" s="985" t="s">
        <v>854</v>
      </c>
      <c r="C41" s="986" t="s">
        <v>146</v>
      </c>
      <c r="D41" s="985">
        <v>0.65</v>
      </c>
      <c r="E41" s="838">
        <v>0.94</v>
      </c>
      <c r="F41" s="1000">
        <f t="shared" si="0"/>
        <v>8969.4599999999991</v>
      </c>
    </row>
    <row r="42" spans="1:6" x14ac:dyDescent="0.25">
      <c r="A42" s="984">
        <v>34</v>
      </c>
      <c r="B42" s="985" t="s">
        <v>855</v>
      </c>
      <c r="C42" s="986" t="s">
        <v>856</v>
      </c>
      <c r="D42" s="985">
        <v>0.8</v>
      </c>
      <c r="E42" s="838">
        <v>0.94</v>
      </c>
      <c r="F42" s="1000">
        <f t="shared" si="0"/>
        <v>11039.33</v>
      </c>
    </row>
    <row r="43" spans="1:6" ht="30" x14ac:dyDescent="0.25">
      <c r="A43" s="984">
        <v>35</v>
      </c>
      <c r="B43" s="985" t="s">
        <v>857</v>
      </c>
      <c r="C43" s="986" t="s">
        <v>858</v>
      </c>
      <c r="D43" s="985">
        <v>3.39</v>
      </c>
      <c r="E43" s="838">
        <v>0.94</v>
      </c>
      <c r="F43" s="1000">
        <f t="shared" si="0"/>
        <v>46779.16</v>
      </c>
    </row>
    <row r="44" spans="1:6" ht="60" x14ac:dyDescent="0.25">
      <c r="A44" s="984">
        <v>36</v>
      </c>
      <c r="B44" s="985" t="s">
        <v>859</v>
      </c>
      <c r="C44" s="986" t="s">
        <v>860</v>
      </c>
      <c r="D44" s="985">
        <v>5.07</v>
      </c>
      <c r="E44" s="838">
        <v>0.94</v>
      </c>
      <c r="F44" s="1000">
        <f t="shared" si="0"/>
        <v>69961.75</v>
      </c>
    </row>
    <row r="45" spans="1:6" x14ac:dyDescent="0.25">
      <c r="A45" s="984">
        <v>37</v>
      </c>
      <c r="B45" s="985" t="s">
        <v>861</v>
      </c>
      <c r="C45" s="986" t="s">
        <v>182</v>
      </c>
      <c r="D45" s="985">
        <v>1.53</v>
      </c>
      <c r="E45" s="838">
        <v>0.94</v>
      </c>
      <c r="F45" s="1000">
        <f t="shared" si="0"/>
        <v>21112.720000000001</v>
      </c>
    </row>
    <row r="46" spans="1:6" x14ac:dyDescent="0.25">
      <c r="A46" s="984">
        <v>38</v>
      </c>
      <c r="B46" s="985" t="s">
        <v>862</v>
      </c>
      <c r="C46" s="986" t="s">
        <v>184</v>
      </c>
      <c r="D46" s="985">
        <v>3.17</v>
      </c>
      <c r="E46" s="838">
        <v>0.94</v>
      </c>
      <c r="F46" s="1000">
        <f t="shared" si="0"/>
        <v>43743.34</v>
      </c>
    </row>
    <row r="47" spans="1:6" x14ac:dyDescent="0.25">
      <c r="A47" s="984">
        <v>39</v>
      </c>
      <c r="B47" s="985" t="s">
        <v>863</v>
      </c>
      <c r="C47" s="986" t="s">
        <v>864</v>
      </c>
      <c r="D47" s="985">
        <v>0.98</v>
      </c>
      <c r="E47" s="838">
        <v>0.94</v>
      </c>
      <c r="F47" s="1000">
        <f t="shared" si="0"/>
        <v>13523.18</v>
      </c>
    </row>
    <row r="48" spans="1:6" ht="30" x14ac:dyDescent="0.25">
      <c r="A48" s="984">
        <v>40</v>
      </c>
      <c r="B48" s="985" t="s">
        <v>865</v>
      </c>
      <c r="C48" s="986" t="s">
        <v>866</v>
      </c>
      <c r="D48" s="985">
        <v>1.75</v>
      </c>
      <c r="E48" s="838">
        <v>0.94</v>
      </c>
      <c r="F48" s="1000">
        <f t="shared" si="0"/>
        <v>24148.53</v>
      </c>
    </row>
    <row r="49" spans="1:6" ht="30" x14ac:dyDescent="0.25">
      <c r="A49" s="984">
        <v>41</v>
      </c>
      <c r="B49" s="985" t="s">
        <v>867</v>
      </c>
      <c r="C49" s="986" t="s">
        <v>209</v>
      </c>
      <c r="D49" s="985">
        <v>2.89</v>
      </c>
      <c r="E49" s="838">
        <v>0.94</v>
      </c>
      <c r="F49" s="1000">
        <f t="shared" si="0"/>
        <v>39879.58</v>
      </c>
    </row>
    <row r="50" spans="1:6" ht="30" x14ac:dyDescent="0.25">
      <c r="A50" s="984">
        <v>42</v>
      </c>
      <c r="B50" s="985" t="s">
        <v>868</v>
      </c>
      <c r="C50" s="986" t="s">
        <v>869</v>
      </c>
      <c r="D50" s="985">
        <v>0.94</v>
      </c>
      <c r="E50" s="838">
        <v>0.94</v>
      </c>
      <c r="F50" s="1000">
        <f t="shared" si="0"/>
        <v>12971.21</v>
      </c>
    </row>
    <row r="51" spans="1:6" x14ac:dyDescent="0.25">
      <c r="A51" s="984">
        <v>43</v>
      </c>
      <c r="B51" s="985" t="s">
        <v>870</v>
      </c>
      <c r="C51" s="986" t="s">
        <v>871</v>
      </c>
      <c r="D51" s="985">
        <v>2.57</v>
      </c>
      <c r="E51" s="838">
        <v>0.94</v>
      </c>
      <c r="F51" s="1000">
        <f t="shared" si="0"/>
        <v>35463.85</v>
      </c>
    </row>
    <row r="52" spans="1:6" x14ac:dyDescent="0.25">
      <c r="A52" s="984">
        <v>44</v>
      </c>
      <c r="B52" s="985" t="s">
        <v>872</v>
      </c>
      <c r="C52" s="986" t="s">
        <v>873</v>
      </c>
      <c r="D52" s="985">
        <v>1.79</v>
      </c>
      <c r="E52" s="838">
        <v>0.94</v>
      </c>
      <c r="F52" s="1000">
        <f t="shared" si="0"/>
        <v>24700.5</v>
      </c>
    </row>
    <row r="53" spans="1:6" ht="30" x14ac:dyDescent="0.25">
      <c r="A53" s="984">
        <v>45</v>
      </c>
      <c r="B53" s="985" t="s">
        <v>874</v>
      </c>
      <c r="C53" s="986" t="s">
        <v>875</v>
      </c>
      <c r="D53" s="985">
        <v>1.6</v>
      </c>
      <c r="E53" s="838">
        <v>0.94</v>
      </c>
      <c r="F53" s="1000">
        <f t="shared" si="0"/>
        <v>22078.66</v>
      </c>
    </row>
    <row r="54" spans="1:6" x14ac:dyDescent="0.25">
      <c r="A54" s="984">
        <v>46</v>
      </c>
      <c r="B54" s="985" t="s">
        <v>876</v>
      </c>
      <c r="C54" s="986" t="s">
        <v>877</v>
      </c>
      <c r="D54" s="985">
        <v>3.25</v>
      </c>
      <c r="E54" s="838">
        <v>0.94</v>
      </c>
      <c r="F54" s="1000">
        <f t="shared" si="0"/>
        <v>44847.28</v>
      </c>
    </row>
    <row r="55" spans="1:6" ht="30" x14ac:dyDescent="0.25">
      <c r="A55" s="984">
        <v>47</v>
      </c>
      <c r="B55" s="985" t="s">
        <v>878</v>
      </c>
      <c r="C55" s="986" t="s">
        <v>879</v>
      </c>
      <c r="D55" s="985">
        <v>3.18</v>
      </c>
      <c r="E55" s="838">
        <v>0.94</v>
      </c>
      <c r="F55" s="1000">
        <f t="shared" si="0"/>
        <v>43881.34</v>
      </c>
    </row>
    <row r="56" spans="1:6" x14ac:dyDescent="0.25">
      <c r="A56" s="984">
        <v>48</v>
      </c>
      <c r="B56" s="985" t="s">
        <v>880</v>
      </c>
      <c r="C56" s="986" t="s">
        <v>881</v>
      </c>
      <c r="D56" s="985">
        <v>0.8</v>
      </c>
      <c r="E56" s="838">
        <v>0.94</v>
      </c>
      <c r="F56" s="1000">
        <f t="shared" si="0"/>
        <v>11039.33</v>
      </c>
    </row>
    <row r="57" spans="1:6" ht="30" x14ac:dyDescent="0.25">
      <c r="A57" s="984">
        <v>49</v>
      </c>
      <c r="B57" s="985" t="s">
        <v>882</v>
      </c>
      <c r="C57" s="986" t="s">
        <v>290</v>
      </c>
      <c r="D57" s="985">
        <v>2.35</v>
      </c>
      <c r="E57" s="838">
        <v>1</v>
      </c>
      <c r="F57" s="1000">
        <f t="shared" si="0"/>
        <v>34497.910000000003</v>
      </c>
    </row>
    <row r="58" spans="1:6" ht="30" x14ac:dyDescent="0.25">
      <c r="A58" s="984">
        <v>50</v>
      </c>
      <c r="B58" s="985" t="s">
        <v>883</v>
      </c>
      <c r="C58" s="986" t="s">
        <v>292</v>
      </c>
      <c r="D58" s="985">
        <v>2.48</v>
      </c>
      <c r="E58" s="838">
        <v>1</v>
      </c>
      <c r="F58" s="1000">
        <f t="shared" si="0"/>
        <v>36406.300000000003</v>
      </c>
    </row>
    <row r="59" spans="1:6" ht="30" x14ac:dyDescent="0.25">
      <c r="A59" s="984">
        <v>51</v>
      </c>
      <c r="B59" s="985" t="s">
        <v>884</v>
      </c>
      <c r="C59" s="986" t="s">
        <v>885</v>
      </c>
      <c r="D59" s="985">
        <v>2.17</v>
      </c>
      <c r="E59" s="838">
        <v>1</v>
      </c>
      <c r="F59" s="1000">
        <f t="shared" si="0"/>
        <v>31855.51</v>
      </c>
    </row>
    <row r="60" spans="1:6" ht="45" x14ac:dyDescent="0.25">
      <c r="A60" s="984">
        <v>52</v>
      </c>
      <c r="B60" s="985" t="s">
        <v>886</v>
      </c>
      <c r="C60" s="986" t="s">
        <v>887</v>
      </c>
      <c r="D60" s="985">
        <v>2.5499999999999998</v>
      </c>
      <c r="E60" s="838">
        <v>1</v>
      </c>
      <c r="F60" s="1000">
        <f t="shared" si="0"/>
        <v>37433.9</v>
      </c>
    </row>
    <row r="61" spans="1:6" ht="45" x14ac:dyDescent="0.25">
      <c r="A61" s="984">
        <v>53</v>
      </c>
      <c r="B61" s="985" t="s">
        <v>888</v>
      </c>
      <c r="C61" s="986" t="s">
        <v>889</v>
      </c>
      <c r="D61" s="985">
        <v>2.44</v>
      </c>
      <c r="E61" s="838">
        <v>1</v>
      </c>
      <c r="F61" s="1000">
        <f t="shared" si="0"/>
        <v>35819.1</v>
      </c>
    </row>
    <row r="62" spans="1:6" x14ac:dyDescent="0.25">
      <c r="A62" s="984">
        <v>67</v>
      </c>
      <c r="B62" s="985" t="s">
        <v>903</v>
      </c>
      <c r="C62" s="986" t="s">
        <v>356</v>
      </c>
      <c r="D62" s="985">
        <v>0.74</v>
      </c>
      <c r="E62" s="838">
        <v>1</v>
      </c>
      <c r="F62" s="1000">
        <f t="shared" ref="F62:F113" si="1">$D$6*E62*D62</f>
        <v>10863.17</v>
      </c>
    </row>
    <row r="63" spans="1:6" x14ac:dyDescent="0.25">
      <c r="A63" s="984">
        <v>68</v>
      </c>
      <c r="B63" s="985" t="s">
        <v>904</v>
      </c>
      <c r="C63" s="986" t="s">
        <v>358</v>
      </c>
      <c r="D63" s="985">
        <v>1.44</v>
      </c>
      <c r="E63" s="838">
        <v>1</v>
      </c>
      <c r="F63" s="1000">
        <f t="shared" si="1"/>
        <v>21139.14</v>
      </c>
    </row>
    <row r="64" spans="1:6" x14ac:dyDescent="0.25">
      <c r="A64" s="984">
        <v>69</v>
      </c>
      <c r="B64" s="985" t="s">
        <v>905</v>
      </c>
      <c r="C64" s="986" t="s">
        <v>360</v>
      </c>
      <c r="D64" s="985">
        <v>2.2200000000000002</v>
      </c>
      <c r="E64" s="838">
        <v>1</v>
      </c>
      <c r="F64" s="1000">
        <f t="shared" si="1"/>
        <v>32589.51</v>
      </c>
    </row>
    <row r="65" spans="1:6" x14ac:dyDescent="0.25">
      <c r="A65" s="984">
        <v>70</v>
      </c>
      <c r="B65" s="985" t="s">
        <v>906</v>
      </c>
      <c r="C65" s="986" t="s">
        <v>362</v>
      </c>
      <c r="D65" s="985">
        <v>2.93</v>
      </c>
      <c r="E65" s="838">
        <v>1</v>
      </c>
      <c r="F65" s="1000">
        <f t="shared" si="1"/>
        <v>43012.28</v>
      </c>
    </row>
    <row r="66" spans="1:6" x14ac:dyDescent="0.25">
      <c r="A66" s="984">
        <v>71</v>
      </c>
      <c r="B66" s="985" t="s">
        <v>907</v>
      </c>
      <c r="C66" s="986" t="s">
        <v>364</v>
      </c>
      <c r="D66" s="985">
        <v>3.14</v>
      </c>
      <c r="E66" s="838">
        <v>1</v>
      </c>
      <c r="F66" s="1000">
        <f t="shared" si="1"/>
        <v>46095.07</v>
      </c>
    </row>
    <row r="67" spans="1:6" x14ac:dyDescent="0.25">
      <c r="A67" s="984">
        <v>72</v>
      </c>
      <c r="B67" s="985" t="s">
        <v>908</v>
      </c>
      <c r="C67" s="986" t="s">
        <v>366</v>
      </c>
      <c r="D67" s="985">
        <v>3.8</v>
      </c>
      <c r="E67" s="838">
        <v>1</v>
      </c>
      <c r="F67" s="1000">
        <f t="shared" si="1"/>
        <v>55783.85</v>
      </c>
    </row>
    <row r="68" spans="1:6" x14ac:dyDescent="0.25">
      <c r="A68" s="984">
        <v>73</v>
      </c>
      <c r="B68" s="985" t="s">
        <v>909</v>
      </c>
      <c r="C68" s="986" t="s">
        <v>368</v>
      </c>
      <c r="D68" s="985">
        <v>4.7</v>
      </c>
      <c r="E68" s="838">
        <v>1</v>
      </c>
      <c r="F68" s="1000">
        <f t="shared" si="1"/>
        <v>68995.81</v>
      </c>
    </row>
    <row r="69" spans="1:6" x14ac:dyDescent="0.25">
      <c r="A69" s="984">
        <v>74</v>
      </c>
      <c r="B69" s="985" t="s">
        <v>910</v>
      </c>
      <c r="C69" s="986" t="s">
        <v>370</v>
      </c>
      <c r="D69" s="985">
        <v>26.65</v>
      </c>
      <c r="E69" s="838">
        <v>1</v>
      </c>
      <c r="F69" s="1000">
        <f t="shared" si="1"/>
        <v>391220.93</v>
      </c>
    </row>
    <row r="70" spans="1:6" ht="30" x14ac:dyDescent="0.25">
      <c r="A70" s="984">
        <v>75</v>
      </c>
      <c r="B70" s="985" t="s">
        <v>911</v>
      </c>
      <c r="C70" s="986" t="s">
        <v>372</v>
      </c>
      <c r="D70" s="985">
        <v>4.09</v>
      </c>
      <c r="E70" s="838">
        <v>1</v>
      </c>
      <c r="F70" s="1000">
        <f t="shared" si="1"/>
        <v>60041.04</v>
      </c>
    </row>
    <row r="71" spans="1:6" ht="30" x14ac:dyDescent="0.25">
      <c r="A71" s="984">
        <v>76</v>
      </c>
      <c r="B71" s="985" t="s">
        <v>912</v>
      </c>
      <c r="C71" s="986" t="s">
        <v>374</v>
      </c>
      <c r="D71" s="985">
        <v>4.4000000000000004</v>
      </c>
      <c r="E71" s="838">
        <v>1</v>
      </c>
      <c r="F71" s="1000">
        <f t="shared" si="1"/>
        <v>64591.82</v>
      </c>
    </row>
    <row r="72" spans="1:6" ht="30" x14ac:dyDescent="0.25">
      <c r="A72" s="984">
        <v>77</v>
      </c>
      <c r="B72" s="985" t="s">
        <v>913</v>
      </c>
      <c r="C72" s="986" t="s">
        <v>376</v>
      </c>
      <c r="D72" s="985">
        <v>4.96</v>
      </c>
      <c r="E72" s="838">
        <v>1</v>
      </c>
      <c r="F72" s="1000">
        <f t="shared" si="1"/>
        <v>72812.600000000006</v>
      </c>
    </row>
    <row r="73" spans="1:6" ht="30" x14ac:dyDescent="0.25">
      <c r="A73" s="984">
        <v>78</v>
      </c>
      <c r="B73" s="985" t="s">
        <v>914</v>
      </c>
      <c r="C73" s="986" t="s">
        <v>378</v>
      </c>
      <c r="D73" s="985">
        <v>13.27</v>
      </c>
      <c r="E73" s="838">
        <v>1</v>
      </c>
      <c r="F73" s="1000">
        <f t="shared" si="1"/>
        <v>194803.07</v>
      </c>
    </row>
    <row r="74" spans="1:6" ht="30" x14ac:dyDescent="0.25">
      <c r="A74" s="984">
        <v>79</v>
      </c>
      <c r="B74" s="985" t="s">
        <v>915</v>
      </c>
      <c r="C74" s="986" t="s">
        <v>380</v>
      </c>
      <c r="D74" s="985">
        <v>25.33</v>
      </c>
      <c r="E74" s="838">
        <v>1</v>
      </c>
      <c r="F74" s="1000">
        <f t="shared" si="1"/>
        <v>371843.39</v>
      </c>
    </row>
    <row r="75" spans="1:6" ht="30" x14ac:dyDescent="0.25">
      <c r="A75" s="984">
        <v>80</v>
      </c>
      <c r="B75" s="985" t="s">
        <v>916</v>
      </c>
      <c r="C75" s="986" t="s">
        <v>386</v>
      </c>
      <c r="D75" s="985">
        <v>0.16</v>
      </c>
      <c r="E75" s="838">
        <v>1</v>
      </c>
      <c r="F75" s="1000">
        <f t="shared" si="1"/>
        <v>2348.79</v>
      </c>
    </row>
    <row r="76" spans="1:6" ht="30" x14ac:dyDescent="0.25">
      <c r="A76" s="984">
        <v>81</v>
      </c>
      <c r="B76" s="985" t="s">
        <v>917</v>
      </c>
      <c r="C76" s="986" t="s">
        <v>388</v>
      </c>
      <c r="D76" s="985">
        <v>0.57999999999999996</v>
      </c>
      <c r="E76" s="838">
        <v>1</v>
      </c>
      <c r="F76" s="1000">
        <f t="shared" si="1"/>
        <v>8514.3799999999992</v>
      </c>
    </row>
    <row r="77" spans="1:6" ht="30" x14ac:dyDescent="0.25">
      <c r="A77" s="984">
        <v>82</v>
      </c>
      <c r="B77" s="985" t="s">
        <v>918</v>
      </c>
      <c r="C77" s="986" t="s">
        <v>390</v>
      </c>
      <c r="D77" s="985">
        <v>1.32</v>
      </c>
      <c r="E77" s="838">
        <v>1</v>
      </c>
      <c r="F77" s="1000">
        <f t="shared" si="1"/>
        <v>19377.55</v>
      </c>
    </row>
    <row r="78" spans="1:6" ht="30" x14ac:dyDescent="0.25">
      <c r="A78" s="984">
        <v>83</v>
      </c>
      <c r="B78" s="985" t="s">
        <v>919</v>
      </c>
      <c r="C78" s="986" t="s">
        <v>392</v>
      </c>
      <c r="D78" s="985">
        <v>2.14</v>
      </c>
      <c r="E78" s="838">
        <v>1</v>
      </c>
      <c r="F78" s="1000">
        <f t="shared" si="1"/>
        <v>31415.11</v>
      </c>
    </row>
    <row r="79" spans="1:6" x14ac:dyDescent="0.25">
      <c r="A79" s="984"/>
      <c r="B79" s="985" t="s">
        <v>4959</v>
      </c>
      <c r="C79" s="986" t="s">
        <v>4945</v>
      </c>
      <c r="D79" s="985">
        <v>2.62</v>
      </c>
      <c r="E79" s="838">
        <v>1</v>
      </c>
      <c r="F79" s="1000">
        <f t="shared" ref="F79" si="2">$D$6*E79*D79</f>
        <v>38461.5</v>
      </c>
    </row>
    <row r="80" spans="1:6" x14ac:dyDescent="0.25">
      <c r="A80" s="984">
        <v>96</v>
      </c>
      <c r="B80" s="985" t="s">
        <v>933</v>
      </c>
      <c r="C80" s="986" t="s">
        <v>934</v>
      </c>
      <c r="D80" s="985">
        <v>0.74</v>
      </c>
      <c r="E80" s="838">
        <v>0.94</v>
      </c>
      <c r="F80" s="1000">
        <f t="shared" si="1"/>
        <v>10211.379999999999</v>
      </c>
    </row>
    <row r="81" spans="1:8" ht="30" x14ac:dyDescent="0.25">
      <c r="A81" s="984">
        <v>97</v>
      </c>
      <c r="B81" s="985" t="s">
        <v>935</v>
      </c>
      <c r="C81" s="986" t="s">
        <v>421</v>
      </c>
      <c r="D81" s="985">
        <v>1.1200000000000001</v>
      </c>
      <c r="E81" s="838">
        <v>0.94</v>
      </c>
      <c r="F81" s="1000">
        <f t="shared" si="1"/>
        <v>15455.06</v>
      </c>
    </row>
    <row r="82" spans="1:8" ht="30" x14ac:dyDescent="0.25">
      <c r="A82" s="984">
        <v>98</v>
      </c>
      <c r="B82" s="985" t="s">
        <v>936</v>
      </c>
      <c r="C82" s="986" t="s">
        <v>423</v>
      </c>
      <c r="D82" s="985">
        <v>1.66</v>
      </c>
      <c r="E82" s="838">
        <v>0.94</v>
      </c>
      <c r="F82" s="1000">
        <f t="shared" si="1"/>
        <v>22906.61</v>
      </c>
    </row>
    <row r="83" spans="1:8" ht="30" x14ac:dyDescent="0.25">
      <c r="A83" s="984">
        <v>99</v>
      </c>
      <c r="B83" s="985" t="s">
        <v>937</v>
      </c>
      <c r="C83" s="986" t="s">
        <v>425</v>
      </c>
      <c r="D83" s="985">
        <v>2</v>
      </c>
      <c r="E83" s="838">
        <v>0.94</v>
      </c>
      <c r="F83" s="1000">
        <f t="shared" si="1"/>
        <v>27598.32</v>
      </c>
    </row>
    <row r="84" spans="1:8" ht="30" x14ac:dyDescent="0.25">
      <c r="A84" s="984">
        <v>100</v>
      </c>
      <c r="B84" s="985" t="s">
        <v>938</v>
      </c>
      <c r="C84" s="986" t="s">
        <v>427</v>
      </c>
      <c r="D84" s="985">
        <v>2.46</v>
      </c>
      <c r="E84" s="838">
        <v>0.94</v>
      </c>
      <c r="F84" s="1000">
        <f t="shared" si="1"/>
        <v>33945.94</v>
      </c>
    </row>
    <row r="85" spans="1:8" x14ac:dyDescent="0.25">
      <c r="A85" s="984">
        <v>101</v>
      </c>
      <c r="B85" s="985" t="s">
        <v>939</v>
      </c>
      <c r="C85" s="986" t="s">
        <v>431</v>
      </c>
      <c r="D85" s="985">
        <v>45.5</v>
      </c>
      <c r="E85" s="838">
        <v>0.94</v>
      </c>
      <c r="F85" s="1000">
        <f t="shared" si="1"/>
        <v>627861.89</v>
      </c>
    </row>
    <row r="86" spans="1:8" x14ac:dyDescent="0.25">
      <c r="A86" s="984">
        <v>102</v>
      </c>
      <c r="B86" s="985" t="s">
        <v>940</v>
      </c>
      <c r="C86" s="986" t="s">
        <v>941</v>
      </c>
      <c r="D86" s="985">
        <v>0.39</v>
      </c>
      <c r="E86" s="838">
        <v>0.94</v>
      </c>
      <c r="F86" s="1000">
        <f t="shared" si="1"/>
        <v>5381.67</v>
      </c>
    </row>
    <row r="87" spans="1:8" x14ac:dyDescent="0.25">
      <c r="A87" s="984">
        <v>103</v>
      </c>
      <c r="B87" s="985" t="s">
        <v>942</v>
      </c>
      <c r="C87" s="986" t="s">
        <v>434</v>
      </c>
      <c r="D87" s="985">
        <v>0.96</v>
      </c>
      <c r="E87" s="838">
        <v>0.8</v>
      </c>
      <c r="F87" s="1000">
        <f t="shared" si="1"/>
        <v>11274.21</v>
      </c>
      <c r="H87" s="1001"/>
    </row>
    <row r="88" spans="1:8" x14ac:dyDescent="0.25">
      <c r="A88" s="984">
        <v>104</v>
      </c>
      <c r="B88" s="985" t="s">
        <v>943</v>
      </c>
      <c r="C88" s="986" t="s">
        <v>436</v>
      </c>
      <c r="D88" s="985">
        <v>1.44</v>
      </c>
      <c r="E88" s="838">
        <v>0.8</v>
      </c>
      <c r="F88" s="1000">
        <f t="shared" si="1"/>
        <v>16911.310000000001</v>
      </c>
      <c r="H88" s="1001"/>
    </row>
    <row r="89" spans="1:8" x14ac:dyDescent="0.25">
      <c r="A89" s="984">
        <v>105</v>
      </c>
      <c r="B89" s="985" t="s">
        <v>944</v>
      </c>
      <c r="C89" s="986" t="s">
        <v>438</v>
      </c>
      <c r="D89" s="985">
        <v>1.95</v>
      </c>
      <c r="E89" s="838">
        <v>0.8</v>
      </c>
      <c r="F89" s="1000">
        <f t="shared" si="1"/>
        <v>22900.74</v>
      </c>
      <c r="H89" s="1001"/>
    </row>
    <row r="90" spans="1:8" x14ac:dyDescent="0.25">
      <c r="A90" s="984">
        <v>106</v>
      </c>
      <c r="B90" s="985" t="s">
        <v>945</v>
      </c>
      <c r="C90" s="986" t="s">
        <v>440</v>
      </c>
      <c r="D90" s="985">
        <v>2.17</v>
      </c>
      <c r="E90" s="838">
        <v>0.8</v>
      </c>
      <c r="F90" s="1000">
        <f t="shared" si="1"/>
        <v>25484.41</v>
      </c>
      <c r="H90" s="1001"/>
    </row>
    <row r="91" spans="1:8" x14ac:dyDescent="0.25">
      <c r="A91" s="984">
        <v>107</v>
      </c>
      <c r="B91" s="985" t="s">
        <v>946</v>
      </c>
      <c r="C91" s="986" t="s">
        <v>442</v>
      </c>
      <c r="D91" s="985">
        <v>3.84</v>
      </c>
      <c r="E91" s="838">
        <v>0.8</v>
      </c>
      <c r="F91" s="1000">
        <f t="shared" si="1"/>
        <v>45096.84</v>
      </c>
      <c r="H91" s="1001"/>
    </row>
    <row r="92" spans="1:8" ht="30" x14ac:dyDescent="0.25">
      <c r="A92" s="984">
        <v>108</v>
      </c>
      <c r="B92" s="985" t="s">
        <v>947</v>
      </c>
      <c r="C92" s="986" t="s">
        <v>948</v>
      </c>
      <c r="D92" s="985">
        <v>2.31</v>
      </c>
      <c r="E92" s="838">
        <v>0.94</v>
      </c>
      <c r="F92" s="1000">
        <f t="shared" si="1"/>
        <v>31876.07</v>
      </c>
    </row>
    <row r="93" spans="1:8" x14ac:dyDescent="0.25">
      <c r="A93" s="984">
        <v>109</v>
      </c>
      <c r="B93" s="985" t="s">
        <v>949</v>
      </c>
      <c r="C93" s="986" t="s">
        <v>950</v>
      </c>
      <c r="D93" s="985">
        <v>0.89</v>
      </c>
      <c r="E93" s="838">
        <v>0.94</v>
      </c>
      <c r="F93" s="1000">
        <f t="shared" si="1"/>
        <v>12281.25</v>
      </c>
    </row>
    <row r="94" spans="1:8" x14ac:dyDescent="0.25">
      <c r="A94" s="984">
        <v>110</v>
      </c>
      <c r="B94" s="985" t="s">
        <v>951</v>
      </c>
      <c r="C94" s="986" t="s">
        <v>952</v>
      </c>
      <c r="D94" s="985">
        <v>0.9</v>
      </c>
      <c r="E94" s="838">
        <v>0.94</v>
      </c>
      <c r="F94" s="1000">
        <f t="shared" si="1"/>
        <v>12419.25</v>
      </c>
    </row>
    <row r="95" spans="1:8" ht="30" x14ac:dyDescent="0.25">
      <c r="A95" s="984">
        <v>111</v>
      </c>
      <c r="B95" s="985" t="s">
        <v>953</v>
      </c>
      <c r="C95" s="986" t="s">
        <v>954</v>
      </c>
      <c r="D95" s="985">
        <v>1.46</v>
      </c>
      <c r="E95" s="838">
        <v>0.94</v>
      </c>
      <c r="F95" s="1000">
        <f t="shared" si="1"/>
        <v>20146.78</v>
      </c>
    </row>
    <row r="96" spans="1:8" x14ac:dyDescent="0.25">
      <c r="A96" s="984">
        <v>112</v>
      </c>
      <c r="B96" s="985" t="s">
        <v>955</v>
      </c>
      <c r="C96" s="986" t="s">
        <v>488</v>
      </c>
      <c r="D96" s="985">
        <v>1.84</v>
      </c>
      <c r="E96" s="838">
        <v>0.94</v>
      </c>
      <c r="F96" s="1000">
        <f t="shared" si="1"/>
        <v>25390.46</v>
      </c>
    </row>
    <row r="97" spans="1:6" x14ac:dyDescent="0.25">
      <c r="A97" s="984">
        <v>113</v>
      </c>
      <c r="B97" s="985" t="s">
        <v>956</v>
      </c>
      <c r="C97" s="986" t="s">
        <v>496</v>
      </c>
      <c r="D97" s="985">
        <v>2.1800000000000002</v>
      </c>
      <c r="E97" s="838">
        <v>0.94</v>
      </c>
      <c r="F97" s="1000">
        <f t="shared" si="1"/>
        <v>30082.17</v>
      </c>
    </row>
    <row r="98" spans="1:6" x14ac:dyDescent="0.25">
      <c r="A98" s="984">
        <v>114</v>
      </c>
      <c r="B98" s="985" t="s">
        <v>957</v>
      </c>
      <c r="C98" s="986" t="s">
        <v>498</v>
      </c>
      <c r="D98" s="985">
        <v>4.3099999999999996</v>
      </c>
      <c r="E98" s="838">
        <v>0.94</v>
      </c>
      <c r="F98" s="1000">
        <f t="shared" si="1"/>
        <v>59474.39</v>
      </c>
    </row>
    <row r="99" spans="1:6" ht="30" x14ac:dyDescent="0.25">
      <c r="A99" s="984">
        <v>115</v>
      </c>
      <c r="B99" s="985" t="s">
        <v>958</v>
      </c>
      <c r="C99" s="986" t="s">
        <v>507</v>
      </c>
      <c r="D99" s="985">
        <v>0.98</v>
      </c>
      <c r="E99" s="838">
        <v>0.94</v>
      </c>
      <c r="F99" s="1000">
        <f t="shared" si="1"/>
        <v>13523.18</v>
      </c>
    </row>
    <row r="100" spans="1:6" x14ac:dyDescent="0.25">
      <c r="A100" s="984">
        <v>116</v>
      </c>
      <c r="B100" s="985" t="s">
        <v>959</v>
      </c>
      <c r="C100" s="986" t="s">
        <v>532</v>
      </c>
      <c r="D100" s="985">
        <v>0.74</v>
      </c>
      <c r="E100" s="838">
        <v>0.94</v>
      </c>
      <c r="F100" s="1000">
        <f t="shared" si="1"/>
        <v>10211.379999999999</v>
      </c>
    </row>
    <row r="101" spans="1:6" ht="30" x14ac:dyDescent="0.25">
      <c r="A101" s="984">
        <v>117</v>
      </c>
      <c r="B101" s="985" t="s">
        <v>960</v>
      </c>
      <c r="C101" s="986" t="s">
        <v>961</v>
      </c>
      <c r="D101" s="985">
        <v>1.32</v>
      </c>
      <c r="E101" s="838">
        <v>0.94</v>
      </c>
      <c r="F101" s="1000">
        <f t="shared" si="1"/>
        <v>18214.89</v>
      </c>
    </row>
    <row r="102" spans="1:6" ht="30" x14ac:dyDescent="0.25">
      <c r="A102" s="984">
        <v>118</v>
      </c>
      <c r="B102" s="985" t="s">
        <v>962</v>
      </c>
      <c r="C102" s="986" t="s">
        <v>566</v>
      </c>
      <c r="D102" s="985">
        <v>1.44</v>
      </c>
      <c r="E102" s="838">
        <v>0.94</v>
      </c>
      <c r="F102" s="1000">
        <f t="shared" si="1"/>
        <v>19870.79</v>
      </c>
    </row>
    <row r="103" spans="1:6" ht="30" x14ac:dyDescent="0.25">
      <c r="A103" s="984">
        <v>119</v>
      </c>
      <c r="B103" s="985" t="s">
        <v>963</v>
      </c>
      <c r="C103" s="986" t="s">
        <v>568</v>
      </c>
      <c r="D103" s="985">
        <v>1.69</v>
      </c>
      <c r="E103" s="838">
        <v>0.94</v>
      </c>
      <c r="F103" s="1000">
        <f t="shared" si="1"/>
        <v>23320.58</v>
      </c>
    </row>
    <row r="104" spans="1:6" ht="30" x14ac:dyDescent="0.25">
      <c r="A104" s="984">
        <v>120</v>
      </c>
      <c r="B104" s="985" t="s">
        <v>964</v>
      </c>
      <c r="C104" s="986" t="s">
        <v>570</v>
      </c>
      <c r="D104" s="985">
        <v>2.4900000000000002</v>
      </c>
      <c r="E104" s="838">
        <v>0.94</v>
      </c>
      <c r="F104" s="1000">
        <f t="shared" si="1"/>
        <v>34359.910000000003</v>
      </c>
    </row>
    <row r="105" spans="1:6" ht="30" x14ac:dyDescent="0.25">
      <c r="A105" s="984">
        <v>121</v>
      </c>
      <c r="B105" s="985" t="s">
        <v>965</v>
      </c>
      <c r="C105" s="986" t="s">
        <v>966</v>
      </c>
      <c r="D105" s="985">
        <v>1.05</v>
      </c>
      <c r="E105" s="838">
        <v>0.94</v>
      </c>
      <c r="F105" s="1000">
        <f t="shared" si="1"/>
        <v>14489.12</v>
      </c>
    </row>
    <row r="106" spans="1:6" ht="30" x14ac:dyDescent="0.25">
      <c r="A106" s="984">
        <v>122</v>
      </c>
      <c r="B106" s="985" t="s">
        <v>967</v>
      </c>
      <c r="C106" s="986" t="s">
        <v>968</v>
      </c>
      <c r="D106" s="985">
        <v>0.8</v>
      </c>
      <c r="E106" s="838">
        <v>0.94</v>
      </c>
      <c r="F106" s="1000">
        <f t="shared" si="1"/>
        <v>11039.33</v>
      </c>
    </row>
    <row r="107" spans="1:6" x14ac:dyDescent="0.25">
      <c r="A107" s="984">
        <v>123</v>
      </c>
      <c r="B107" s="985" t="s">
        <v>969</v>
      </c>
      <c r="C107" s="986" t="s">
        <v>587</v>
      </c>
      <c r="D107" s="985">
        <v>2.1800000000000002</v>
      </c>
      <c r="E107" s="838">
        <v>0.94</v>
      </c>
      <c r="F107" s="1000">
        <f t="shared" si="1"/>
        <v>30082.17</v>
      </c>
    </row>
    <row r="108" spans="1:6" x14ac:dyDescent="0.25">
      <c r="A108" s="984">
        <v>124</v>
      </c>
      <c r="B108" s="985" t="s">
        <v>970</v>
      </c>
      <c r="C108" s="986" t="s">
        <v>589</v>
      </c>
      <c r="D108" s="985">
        <v>2.58</v>
      </c>
      <c r="E108" s="838">
        <v>0.94</v>
      </c>
      <c r="F108" s="1000">
        <f t="shared" si="1"/>
        <v>35601.839999999997</v>
      </c>
    </row>
    <row r="109" spans="1:6" ht="30" x14ac:dyDescent="0.25">
      <c r="A109" s="984">
        <v>125</v>
      </c>
      <c r="B109" s="985" t="s">
        <v>971</v>
      </c>
      <c r="C109" s="986" t="s">
        <v>595</v>
      </c>
      <c r="D109" s="985">
        <v>1.97</v>
      </c>
      <c r="E109" s="838">
        <v>0.94</v>
      </c>
      <c r="F109" s="1000">
        <f t="shared" si="1"/>
        <v>27184.35</v>
      </c>
    </row>
    <row r="110" spans="1:6" ht="30" x14ac:dyDescent="0.25">
      <c r="A110" s="984">
        <v>126</v>
      </c>
      <c r="B110" s="985" t="s">
        <v>972</v>
      </c>
      <c r="C110" s="986" t="s">
        <v>597</v>
      </c>
      <c r="D110" s="985">
        <v>2.04</v>
      </c>
      <c r="E110" s="838">
        <v>0.94</v>
      </c>
      <c r="F110" s="1000">
        <f t="shared" si="1"/>
        <v>28150.29</v>
      </c>
    </row>
    <row r="111" spans="1:6" ht="30" x14ac:dyDescent="0.25">
      <c r="A111" s="984">
        <v>127</v>
      </c>
      <c r="B111" s="985" t="s">
        <v>973</v>
      </c>
      <c r="C111" s="986" t="s">
        <v>599</v>
      </c>
      <c r="D111" s="985">
        <v>2.95</v>
      </c>
      <c r="E111" s="838">
        <v>0.94</v>
      </c>
      <c r="F111" s="1000">
        <f t="shared" si="1"/>
        <v>40707.53</v>
      </c>
    </row>
    <row r="112" spans="1:6" x14ac:dyDescent="0.25">
      <c r="A112" s="984">
        <v>128</v>
      </c>
      <c r="B112" s="985" t="s">
        <v>974</v>
      </c>
      <c r="C112" s="986" t="s">
        <v>975</v>
      </c>
      <c r="D112" s="985">
        <v>0.89</v>
      </c>
      <c r="E112" s="838">
        <v>0.94</v>
      </c>
      <c r="F112" s="1000">
        <f t="shared" si="1"/>
        <v>12281.25</v>
      </c>
    </row>
    <row r="113" spans="1:6" ht="30" x14ac:dyDescent="0.25">
      <c r="A113" s="984">
        <v>129</v>
      </c>
      <c r="B113" s="985" t="s">
        <v>976</v>
      </c>
      <c r="C113" s="986" t="s">
        <v>610</v>
      </c>
      <c r="D113" s="985">
        <v>0.75</v>
      </c>
      <c r="E113" s="838">
        <v>0.94</v>
      </c>
      <c r="F113" s="1000">
        <f t="shared" si="1"/>
        <v>10349.370000000001</v>
      </c>
    </row>
    <row r="114" spans="1:6" ht="30" x14ac:dyDescent="0.25">
      <c r="A114" s="984">
        <v>130</v>
      </c>
      <c r="B114" s="985" t="s">
        <v>977</v>
      </c>
      <c r="C114" s="986" t="s">
        <v>612</v>
      </c>
      <c r="D114" s="985">
        <v>1</v>
      </c>
      <c r="E114" s="838">
        <v>0.94</v>
      </c>
      <c r="F114" s="1000">
        <f t="shared" ref="F114:F162" si="3">$D$6*E114*D114</f>
        <v>13799.16</v>
      </c>
    </row>
    <row r="115" spans="1:6" ht="30" x14ac:dyDescent="0.25">
      <c r="A115" s="984">
        <v>131</v>
      </c>
      <c r="B115" s="985" t="s">
        <v>978</v>
      </c>
      <c r="C115" s="986" t="s">
        <v>614</v>
      </c>
      <c r="D115" s="985">
        <v>4.34</v>
      </c>
      <c r="E115" s="838">
        <v>0.94</v>
      </c>
      <c r="F115" s="1000">
        <f t="shared" si="3"/>
        <v>59888.36</v>
      </c>
    </row>
    <row r="116" spans="1:6" x14ac:dyDescent="0.25">
      <c r="A116" s="984">
        <v>132</v>
      </c>
      <c r="B116" s="985" t="s">
        <v>979</v>
      </c>
      <c r="C116" s="986" t="s">
        <v>980</v>
      </c>
      <c r="D116" s="985">
        <v>1.29</v>
      </c>
      <c r="E116" s="838">
        <v>0.94</v>
      </c>
      <c r="F116" s="1000">
        <f t="shared" si="3"/>
        <v>17800.919999999998</v>
      </c>
    </row>
    <row r="117" spans="1:6" x14ac:dyDescent="0.25">
      <c r="A117" s="984">
        <v>133</v>
      </c>
      <c r="B117" s="985" t="s">
        <v>981</v>
      </c>
      <c r="C117" s="986" t="s">
        <v>982</v>
      </c>
      <c r="D117" s="985">
        <v>2.6</v>
      </c>
      <c r="E117" s="838">
        <v>0.94</v>
      </c>
      <c r="F117" s="1000">
        <f t="shared" si="3"/>
        <v>35877.82</v>
      </c>
    </row>
    <row r="118" spans="1:6" ht="30" x14ac:dyDescent="0.25">
      <c r="A118" s="984">
        <v>134</v>
      </c>
      <c r="B118" s="985" t="s">
        <v>983</v>
      </c>
      <c r="C118" s="986" t="s">
        <v>660</v>
      </c>
      <c r="D118" s="985">
        <v>2.11</v>
      </c>
      <c r="E118" s="838">
        <v>0.94</v>
      </c>
      <c r="F118" s="1000">
        <f t="shared" si="3"/>
        <v>29116.23</v>
      </c>
    </row>
    <row r="119" spans="1:6" ht="30" x14ac:dyDescent="0.25">
      <c r="A119" s="984">
        <v>135</v>
      </c>
      <c r="B119" s="985" t="s">
        <v>984</v>
      </c>
      <c r="C119" s="986" t="s">
        <v>662</v>
      </c>
      <c r="D119" s="985">
        <v>3.55</v>
      </c>
      <c r="E119" s="838">
        <v>0.94</v>
      </c>
      <c r="F119" s="1000">
        <f t="shared" si="3"/>
        <v>48987.03</v>
      </c>
    </row>
    <row r="120" spans="1:6" x14ac:dyDescent="0.25">
      <c r="A120" s="984">
        <v>136</v>
      </c>
      <c r="B120" s="985" t="s">
        <v>985</v>
      </c>
      <c r="C120" s="986" t="s">
        <v>670</v>
      </c>
      <c r="D120" s="985">
        <v>1.57</v>
      </c>
      <c r="E120" s="838">
        <v>0.94</v>
      </c>
      <c r="F120" s="1000">
        <f t="shared" si="3"/>
        <v>21664.68</v>
      </c>
    </row>
    <row r="121" spans="1:6" x14ac:dyDescent="0.25">
      <c r="A121" s="984">
        <v>137</v>
      </c>
      <c r="B121" s="985" t="s">
        <v>986</v>
      </c>
      <c r="C121" s="986" t="s">
        <v>672</v>
      </c>
      <c r="D121" s="985">
        <v>2.2599999999999998</v>
      </c>
      <c r="E121" s="838">
        <v>0.94</v>
      </c>
      <c r="F121" s="1000">
        <f t="shared" si="3"/>
        <v>31186.11</v>
      </c>
    </row>
    <row r="122" spans="1:6" x14ac:dyDescent="0.25">
      <c r="A122" s="984">
        <v>138</v>
      </c>
      <c r="B122" s="985" t="s">
        <v>987</v>
      </c>
      <c r="C122" s="986" t="s">
        <v>674</v>
      </c>
      <c r="D122" s="985">
        <v>3.24</v>
      </c>
      <c r="E122" s="838">
        <v>0.94</v>
      </c>
      <c r="F122" s="1000">
        <f t="shared" si="3"/>
        <v>44709.29</v>
      </c>
    </row>
    <row r="123" spans="1:6" x14ac:dyDescent="0.25">
      <c r="A123" s="984">
        <v>139</v>
      </c>
      <c r="B123" s="985" t="s">
        <v>988</v>
      </c>
      <c r="C123" s="986" t="s">
        <v>989</v>
      </c>
      <c r="D123" s="985">
        <v>1.7</v>
      </c>
      <c r="E123" s="838">
        <v>0.94</v>
      </c>
      <c r="F123" s="1000">
        <f t="shared" si="3"/>
        <v>23458.58</v>
      </c>
    </row>
    <row r="124" spans="1:6" x14ac:dyDescent="0.25">
      <c r="A124" s="984">
        <v>140</v>
      </c>
      <c r="B124" s="985" t="s">
        <v>990</v>
      </c>
      <c r="C124" s="986" t="s">
        <v>676</v>
      </c>
      <c r="D124" s="985">
        <v>2.06</v>
      </c>
      <c r="E124" s="838">
        <v>0.94</v>
      </c>
      <c r="F124" s="1000">
        <f t="shared" si="3"/>
        <v>28426.27</v>
      </c>
    </row>
    <row r="125" spans="1:6" x14ac:dyDescent="0.25">
      <c r="A125" s="984">
        <v>141</v>
      </c>
      <c r="B125" s="985" t="s">
        <v>991</v>
      </c>
      <c r="C125" s="986" t="s">
        <v>678</v>
      </c>
      <c r="D125" s="985">
        <v>2.17</v>
      </c>
      <c r="E125" s="838">
        <v>0.94</v>
      </c>
      <c r="F125" s="1000">
        <f t="shared" si="3"/>
        <v>29944.18</v>
      </c>
    </row>
    <row r="126" spans="1:6" x14ac:dyDescent="0.25">
      <c r="A126" s="984">
        <v>142</v>
      </c>
      <c r="B126" s="985" t="s">
        <v>992</v>
      </c>
      <c r="C126" s="986" t="s">
        <v>993</v>
      </c>
      <c r="D126" s="985">
        <v>1.1000000000000001</v>
      </c>
      <c r="E126" s="838">
        <v>0.94</v>
      </c>
      <c r="F126" s="1000">
        <f t="shared" si="3"/>
        <v>15179.08</v>
      </c>
    </row>
    <row r="127" spans="1:6" ht="30" x14ac:dyDescent="0.25">
      <c r="A127" s="984">
        <v>143</v>
      </c>
      <c r="B127" s="985" t="s">
        <v>994</v>
      </c>
      <c r="C127" s="986" t="s">
        <v>699</v>
      </c>
      <c r="D127" s="985">
        <v>0.88</v>
      </c>
      <c r="E127" s="838">
        <v>0.94</v>
      </c>
      <c r="F127" s="1000">
        <f t="shared" si="3"/>
        <v>12143.26</v>
      </c>
    </row>
    <row r="128" spans="1:6" x14ac:dyDescent="0.25">
      <c r="A128" s="984">
        <v>144</v>
      </c>
      <c r="B128" s="985" t="s">
        <v>995</v>
      </c>
      <c r="C128" s="986" t="s">
        <v>701</v>
      </c>
      <c r="D128" s="985">
        <v>0.92</v>
      </c>
      <c r="E128" s="838">
        <v>0.94</v>
      </c>
      <c r="F128" s="1000">
        <f t="shared" si="3"/>
        <v>12695.23</v>
      </c>
    </row>
    <row r="129" spans="1:6" x14ac:dyDescent="0.25">
      <c r="A129" s="984">
        <v>145</v>
      </c>
      <c r="B129" s="985" t="s">
        <v>996</v>
      </c>
      <c r="C129" s="986" t="s">
        <v>703</v>
      </c>
      <c r="D129" s="985">
        <v>1.56</v>
      </c>
      <c r="E129" s="838">
        <v>0.94</v>
      </c>
      <c r="F129" s="1000">
        <f t="shared" si="3"/>
        <v>21526.69</v>
      </c>
    </row>
    <row r="130" spans="1:6" x14ac:dyDescent="0.25">
      <c r="A130" s="984">
        <v>146</v>
      </c>
      <c r="B130" s="985" t="s">
        <v>997</v>
      </c>
      <c r="C130" s="986" t="s">
        <v>998</v>
      </c>
      <c r="D130" s="985">
        <v>1.08</v>
      </c>
      <c r="E130" s="838">
        <v>0.94</v>
      </c>
      <c r="F130" s="1000">
        <f t="shared" si="3"/>
        <v>14903.1</v>
      </c>
    </row>
    <row r="131" spans="1:6" ht="60" x14ac:dyDescent="0.25">
      <c r="A131" s="984">
        <v>147</v>
      </c>
      <c r="B131" s="985" t="s">
        <v>999</v>
      </c>
      <c r="C131" s="986" t="s">
        <v>1000</v>
      </c>
      <c r="D131" s="985">
        <v>1.41</v>
      </c>
      <c r="E131" s="838">
        <v>0.94</v>
      </c>
      <c r="F131" s="1000">
        <f t="shared" si="3"/>
        <v>19456.82</v>
      </c>
    </row>
    <row r="132" spans="1:6" x14ac:dyDescent="0.25">
      <c r="A132" s="984">
        <v>148</v>
      </c>
      <c r="B132" s="985" t="s">
        <v>1001</v>
      </c>
      <c r="C132" s="986" t="s">
        <v>726</v>
      </c>
      <c r="D132" s="985">
        <v>2.58</v>
      </c>
      <c r="E132" s="838">
        <v>0.94</v>
      </c>
      <c r="F132" s="1000">
        <f t="shared" si="3"/>
        <v>35601.839999999997</v>
      </c>
    </row>
    <row r="133" spans="1:6" ht="30" x14ac:dyDescent="0.25">
      <c r="A133" s="984">
        <v>149</v>
      </c>
      <c r="B133" s="985" t="s">
        <v>1002</v>
      </c>
      <c r="C133" s="986" t="s">
        <v>1003</v>
      </c>
      <c r="D133" s="985">
        <v>12.27</v>
      </c>
      <c r="E133" s="838">
        <v>0.94</v>
      </c>
      <c r="F133" s="1000">
        <f t="shared" si="3"/>
        <v>169315.72</v>
      </c>
    </row>
    <row r="134" spans="1:6" ht="30" x14ac:dyDescent="0.25">
      <c r="A134" s="984">
        <v>150</v>
      </c>
      <c r="B134" s="985" t="s">
        <v>1004</v>
      </c>
      <c r="C134" s="986" t="s">
        <v>728</v>
      </c>
      <c r="D134" s="985">
        <v>7.86</v>
      </c>
      <c r="E134" s="838">
        <v>0.8</v>
      </c>
      <c r="F134" s="1000">
        <f t="shared" si="3"/>
        <v>92307.59</v>
      </c>
    </row>
    <row r="135" spans="1:6" ht="30" x14ac:dyDescent="0.25">
      <c r="A135" s="984">
        <v>151</v>
      </c>
      <c r="B135" s="985" t="s">
        <v>1005</v>
      </c>
      <c r="C135" s="986" t="s">
        <v>734</v>
      </c>
      <c r="D135" s="985">
        <v>0.56000000000000005</v>
      </c>
      <c r="E135" s="838">
        <v>0.94</v>
      </c>
      <c r="F135" s="1000">
        <f t="shared" si="3"/>
        <v>7727.53</v>
      </c>
    </row>
    <row r="136" spans="1:6" ht="45" x14ac:dyDescent="0.25">
      <c r="A136" s="984">
        <v>152</v>
      </c>
      <c r="B136" s="985" t="s">
        <v>1006</v>
      </c>
      <c r="C136" s="986" t="s">
        <v>1007</v>
      </c>
      <c r="D136" s="985">
        <v>0.46</v>
      </c>
      <c r="E136" s="838">
        <v>0.94</v>
      </c>
      <c r="F136" s="1000">
        <f t="shared" si="3"/>
        <v>6347.61</v>
      </c>
    </row>
    <row r="137" spans="1:6" ht="33" customHeight="1" x14ac:dyDescent="0.25">
      <c r="A137" s="1132">
        <v>153</v>
      </c>
      <c r="B137" s="52" t="s">
        <v>5181</v>
      </c>
      <c r="C137" s="50" t="s">
        <v>1299</v>
      </c>
      <c r="D137" s="51">
        <v>1.33</v>
      </c>
      <c r="E137" s="838">
        <v>0.94</v>
      </c>
      <c r="F137" s="1000">
        <f t="shared" si="3"/>
        <v>18352.89</v>
      </c>
    </row>
    <row r="138" spans="1:6" ht="33.75" customHeight="1" x14ac:dyDescent="0.25">
      <c r="A138" s="1133"/>
      <c r="B138" s="52" t="s">
        <v>5182</v>
      </c>
      <c r="C138" s="50" t="s">
        <v>1300</v>
      </c>
      <c r="D138" s="51">
        <v>2.04</v>
      </c>
      <c r="E138" s="838">
        <v>0.94</v>
      </c>
      <c r="F138" s="1000">
        <f t="shared" si="3"/>
        <v>28150.29</v>
      </c>
    </row>
    <row r="139" spans="1:6" ht="30" customHeight="1" x14ac:dyDescent="0.25">
      <c r="A139" s="1133"/>
      <c r="B139" s="52" t="s">
        <v>5183</v>
      </c>
      <c r="C139" s="50" t="s">
        <v>1301</v>
      </c>
      <c r="D139" s="51">
        <v>3.53</v>
      </c>
      <c r="E139" s="838">
        <v>0.94</v>
      </c>
      <c r="F139" s="1000">
        <f t="shared" si="3"/>
        <v>48711.040000000001</v>
      </c>
    </row>
    <row r="140" spans="1:6" ht="30" customHeight="1" x14ac:dyDescent="0.25">
      <c r="A140" s="1133"/>
      <c r="B140" s="52" t="s">
        <v>5184</v>
      </c>
      <c r="C140" s="50" t="s">
        <v>1302</v>
      </c>
      <c r="D140" s="51">
        <v>5.26</v>
      </c>
      <c r="E140" s="838">
        <v>0.94</v>
      </c>
      <c r="F140" s="1000">
        <f t="shared" si="3"/>
        <v>72583.59</v>
      </c>
    </row>
    <row r="141" spans="1:6" ht="31.5" customHeight="1" x14ac:dyDescent="0.25">
      <c r="A141" s="1133"/>
      <c r="B141" s="52" t="s">
        <v>5185</v>
      </c>
      <c r="C141" s="50" t="s">
        <v>1303</v>
      </c>
      <c r="D141" s="51">
        <v>6.82</v>
      </c>
      <c r="E141" s="838">
        <v>0.94</v>
      </c>
      <c r="F141" s="1000">
        <f t="shared" si="3"/>
        <v>94110.29</v>
      </c>
    </row>
    <row r="142" spans="1:6" ht="30" x14ac:dyDescent="0.25">
      <c r="A142" s="1133"/>
      <c r="B142" s="52" t="s">
        <v>5186</v>
      </c>
      <c r="C142" s="50" t="s">
        <v>1304</v>
      </c>
      <c r="D142" s="51">
        <v>8.32</v>
      </c>
      <c r="E142" s="838">
        <v>0.94</v>
      </c>
      <c r="F142" s="1000">
        <f t="shared" si="3"/>
        <v>114809.03</v>
      </c>
    </row>
    <row r="143" spans="1:6" ht="30" x14ac:dyDescent="0.25">
      <c r="A143" s="1133"/>
      <c r="B143" s="52" t="s">
        <v>5187</v>
      </c>
      <c r="C143" s="50" t="s">
        <v>1305</v>
      </c>
      <c r="D143" s="51">
        <v>10.199999999999999</v>
      </c>
      <c r="E143" s="838">
        <v>0.94</v>
      </c>
      <c r="F143" s="1000">
        <f t="shared" si="3"/>
        <v>140751.46</v>
      </c>
    </row>
    <row r="144" spans="1:6" ht="30" x14ac:dyDescent="0.25">
      <c r="A144" s="1134"/>
      <c r="B144" s="52" t="s">
        <v>5188</v>
      </c>
      <c r="C144" s="50" t="s">
        <v>1306</v>
      </c>
      <c r="D144" s="51">
        <v>16.940000000000001</v>
      </c>
      <c r="E144" s="838">
        <v>0.94</v>
      </c>
      <c r="F144" s="1000">
        <f t="shared" si="3"/>
        <v>233757.81</v>
      </c>
    </row>
    <row r="145" spans="1:6" x14ac:dyDescent="0.25">
      <c r="A145" s="984">
        <v>154</v>
      </c>
      <c r="B145" s="985" t="s">
        <v>1008</v>
      </c>
      <c r="C145" s="986" t="s">
        <v>738</v>
      </c>
      <c r="D145" s="985">
        <v>7.4</v>
      </c>
      <c r="E145" s="838">
        <v>0.94</v>
      </c>
      <c r="F145" s="1000">
        <f t="shared" si="3"/>
        <v>102113.8</v>
      </c>
    </row>
    <row r="146" spans="1:6" ht="30" x14ac:dyDescent="0.25">
      <c r="A146" s="984">
        <v>155</v>
      </c>
      <c r="B146" s="985" t="s">
        <v>1009</v>
      </c>
      <c r="C146" s="986" t="s">
        <v>750</v>
      </c>
      <c r="D146" s="985">
        <v>0.4</v>
      </c>
      <c r="E146" s="838">
        <v>0.94</v>
      </c>
      <c r="F146" s="1000">
        <f t="shared" si="3"/>
        <v>5519.66</v>
      </c>
    </row>
    <row r="147" spans="1:6" ht="30" x14ac:dyDescent="0.25">
      <c r="A147" s="984">
        <v>156</v>
      </c>
      <c r="B147" s="985" t="s">
        <v>1010</v>
      </c>
      <c r="C147" s="986" t="s">
        <v>1011</v>
      </c>
      <c r="D147" s="985">
        <v>1.61</v>
      </c>
      <c r="E147" s="838">
        <v>0.94</v>
      </c>
      <c r="F147" s="1000">
        <f t="shared" si="3"/>
        <v>22216.65</v>
      </c>
    </row>
    <row r="148" spans="1:6" ht="30" x14ac:dyDescent="0.25">
      <c r="A148" s="984">
        <v>157</v>
      </c>
      <c r="B148" s="985" t="s">
        <v>1012</v>
      </c>
      <c r="C148" s="986" t="s">
        <v>752</v>
      </c>
      <c r="D148" s="985">
        <v>1.94</v>
      </c>
      <c r="E148" s="838">
        <v>0.94</v>
      </c>
      <c r="F148" s="1000">
        <f t="shared" si="3"/>
        <v>26770.38</v>
      </c>
    </row>
    <row r="149" spans="1:6" ht="45" x14ac:dyDescent="0.25">
      <c r="A149" s="984">
        <v>158</v>
      </c>
      <c r="B149" s="985" t="s">
        <v>1013</v>
      </c>
      <c r="C149" s="986" t="s">
        <v>1014</v>
      </c>
      <c r="D149" s="985">
        <v>1.52</v>
      </c>
      <c r="E149" s="838">
        <v>0.94</v>
      </c>
      <c r="F149" s="1000">
        <f t="shared" si="3"/>
        <v>20974.73</v>
      </c>
    </row>
    <row r="150" spans="1:6" ht="45" x14ac:dyDescent="0.25">
      <c r="A150" s="984">
        <v>159</v>
      </c>
      <c r="B150" s="985" t="s">
        <v>1015</v>
      </c>
      <c r="C150" s="986" t="s">
        <v>760</v>
      </c>
      <c r="D150" s="985">
        <v>1.82</v>
      </c>
      <c r="E150" s="838">
        <v>0.94</v>
      </c>
      <c r="F150" s="1000">
        <f t="shared" si="3"/>
        <v>25114.48</v>
      </c>
    </row>
    <row r="151" spans="1:6" x14ac:dyDescent="0.25">
      <c r="A151" s="984">
        <v>160</v>
      </c>
      <c r="B151" s="985" t="s">
        <v>1016</v>
      </c>
      <c r="C151" s="986" t="s">
        <v>1017</v>
      </c>
      <c r="D151" s="985">
        <v>1.39</v>
      </c>
      <c r="E151" s="838">
        <v>0.94</v>
      </c>
      <c r="F151" s="1000">
        <f t="shared" si="3"/>
        <v>19180.84</v>
      </c>
    </row>
    <row r="152" spans="1:6" x14ac:dyDescent="0.25">
      <c r="A152" s="984">
        <v>161</v>
      </c>
      <c r="B152" s="985" t="s">
        <v>1018</v>
      </c>
      <c r="C152" s="986" t="s">
        <v>766</v>
      </c>
      <c r="D152" s="985">
        <v>1.67</v>
      </c>
      <c r="E152" s="838">
        <v>0.94</v>
      </c>
      <c r="F152" s="1000">
        <f t="shared" si="3"/>
        <v>23044.6</v>
      </c>
    </row>
    <row r="153" spans="1:6" ht="30" x14ac:dyDescent="0.25">
      <c r="A153" s="984">
        <v>162</v>
      </c>
      <c r="B153" s="985" t="s">
        <v>1019</v>
      </c>
      <c r="C153" s="986" t="s">
        <v>1020</v>
      </c>
      <c r="D153" s="985">
        <v>0.85</v>
      </c>
      <c r="E153" s="838">
        <v>1</v>
      </c>
      <c r="F153" s="1000">
        <f t="shared" si="3"/>
        <v>12477.97</v>
      </c>
    </row>
    <row r="154" spans="1:6" ht="30" x14ac:dyDescent="0.25">
      <c r="A154" s="984">
        <v>163</v>
      </c>
      <c r="B154" s="985" t="s">
        <v>1021</v>
      </c>
      <c r="C154" s="986" t="s">
        <v>772</v>
      </c>
      <c r="D154" s="985">
        <v>1.0900000000000001</v>
      </c>
      <c r="E154" s="838">
        <v>1</v>
      </c>
      <c r="F154" s="1000">
        <f t="shared" si="3"/>
        <v>16001.16</v>
      </c>
    </row>
    <row r="155" spans="1:6" ht="30" x14ac:dyDescent="0.25">
      <c r="A155" s="984">
        <v>164</v>
      </c>
      <c r="B155" s="985" t="s">
        <v>1022</v>
      </c>
      <c r="C155" s="986" t="s">
        <v>778</v>
      </c>
      <c r="D155" s="985">
        <v>1.5</v>
      </c>
      <c r="E155" s="838">
        <v>0.94</v>
      </c>
      <c r="F155" s="1000">
        <f t="shared" si="3"/>
        <v>20698.740000000002</v>
      </c>
    </row>
    <row r="156" spans="1:6" ht="30" x14ac:dyDescent="0.25">
      <c r="A156" s="984">
        <v>165</v>
      </c>
      <c r="B156" s="985" t="s">
        <v>1023</v>
      </c>
      <c r="C156" s="986" t="s">
        <v>780</v>
      </c>
      <c r="D156" s="985">
        <v>1.8</v>
      </c>
      <c r="E156" s="838">
        <v>0.94</v>
      </c>
      <c r="F156" s="1000">
        <f t="shared" si="3"/>
        <v>24838.49</v>
      </c>
    </row>
    <row r="157" spans="1:6" ht="30" x14ac:dyDescent="0.25">
      <c r="A157" s="984">
        <v>166</v>
      </c>
      <c r="B157" s="985" t="s">
        <v>1024</v>
      </c>
      <c r="C157" s="986" t="s">
        <v>784</v>
      </c>
      <c r="D157" s="985">
        <v>2.75</v>
      </c>
      <c r="E157" s="838">
        <v>0.94</v>
      </c>
      <c r="F157" s="1000">
        <f t="shared" si="3"/>
        <v>37947.699999999997</v>
      </c>
    </row>
    <row r="158" spans="1:6" ht="30" x14ac:dyDescent="0.25">
      <c r="A158" s="984">
        <v>167</v>
      </c>
      <c r="B158" s="985" t="s">
        <v>1025</v>
      </c>
      <c r="C158" s="986" t="s">
        <v>1026</v>
      </c>
      <c r="D158" s="985">
        <v>2.35</v>
      </c>
      <c r="E158" s="838">
        <v>0.94</v>
      </c>
      <c r="F158" s="1000">
        <f t="shared" si="3"/>
        <v>32428.03</v>
      </c>
    </row>
    <row r="159" spans="1:6" ht="30" x14ac:dyDescent="0.25">
      <c r="A159" s="984">
        <v>168</v>
      </c>
      <c r="B159" s="985" t="s">
        <v>1027</v>
      </c>
      <c r="C159" s="986" t="s">
        <v>789</v>
      </c>
      <c r="D159" s="985">
        <v>1.76</v>
      </c>
      <c r="E159" s="838">
        <v>1</v>
      </c>
      <c r="F159" s="1000">
        <f t="shared" si="3"/>
        <v>25836.73</v>
      </c>
    </row>
    <row r="160" spans="1:6" ht="30" x14ac:dyDescent="0.25">
      <c r="A160" s="984">
        <v>169</v>
      </c>
      <c r="B160" s="985" t="s">
        <v>1028</v>
      </c>
      <c r="C160" s="986" t="s">
        <v>791</v>
      </c>
      <c r="D160" s="985">
        <v>1.51</v>
      </c>
      <c r="E160" s="838">
        <v>1</v>
      </c>
      <c r="F160" s="1000">
        <f t="shared" si="3"/>
        <v>22166.74</v>
      </c>
    </row>
    <row r="161" spans="1:6" ht="30" x14ac:dyDescent="0.25">
      <c r="A161" s="984">
        <v>170</v>
      </c>
      <c r="B161" s="985" t="s">
        <v>1029</v>
      </c>
      <c r="C161" s="1002" t="s">
        <v>4960</v>
      </c>
      <c r="D161" s="985">
        <v>1</v>
      </c>
      <c r="E161" s="838">
        <v>1</v>
      </c>
      <c r="F161" s="1000">
        <f t="shared" si="3"/>
        <v>14679.96</v>
      </c>
    </row>
    <row r="162" spans="1:6" ht="30" x14ac:dyDescent="0.25">
      <c r="A162" s="984">
        <v>171</v>
      </c>
      <c r="B162" s="985" t="s">
        <v>1030</v>
      </c>
      <c r="C162" s="1002" t="s">
        <v>4949</v>
      </c>
      <c r="D162" s="985">
        <v>1.4</v>
      </c>
      <c r="E162" s="838">
        <v>1</v>
      </c>
      <c r="F162" s="1000">
        <f t="shared" si="3"/>
        <v>20551.939999999999</v>
      </c>
    </row>
    <row r="163" spans="1:6" ht="28.5" customHeight="1" x14ac:dyDescent="0.25">
      <c r="A163" s="1127" t="s">
        <v>5216</v>
      </c>
      <c r="B163" s="1127"/>
      <c r="C163" s="1127"/>
      <c r="D163" s="1127"/>
      <c r="E163" s="1127"/>
      <c r="F163" s="1127"/>
    </row>
    <row r="164" spans="1:6" x14ac:dyDescent="0.25">
      <c r="A164" s="1003"/>
      <c r="B164" s="1004"/>
      <c r="C164" s="1004"/>
      <c r="D164" s="1004"/>
      <c r="E164" s="1005"/>
    </row>
    <row r="165" spans="1:6" x14ac:dyDescent="0.25">
      <c r="A165" s="1006"/>
      <c r="B165" s="1007"/>
      <c r="C165" s="1008"/>
      <c r="D165" s="1007"/>
      <c r="E165" s="1007"/>
    </row>
    <row r="166" spans="1:6" x14ac:dyDescent="0.25">
      <c r="A166" s="1006"/>
      <c r="B166" s="1007"/>
      <c r="C166" s="1008"/>
      <c r="D166" s="1007"/>
      <c r="E166" s="1007"/>
    </row>
    <row r="167" spans="1:6" x14ac:dyDescent="0.25">
      <c r="A167" s="1006"/>
      <c r="B167" s="1007"/>
      <c r="C167" s="1008"/>
      <c r="D167" s="1007"/>
      <c r="E167" s="1007"/>
    </row>
    <row r="168" spans="1:6" x14ac:dyDescent="0.25">
      <c r="A168" s="1006"/>
      <c r="B168" s="1007"/>
      <c r="C168" s="1008"/>
      <c r="D168" s="1007"/>
      <c r="E168" s="1007"/>
    </row>
    <row r="169" spans="1:6" x14ac:dyDescent="0.25">
      <c r="A169" s="1009"/>
      <c r="B169" s="1010"/>
      <c r="C169" s="1011"/>
      <c r="D169" s="1010"/>
      <c r="E169" s="1010"/>
    </row>
    <row r="170" spans="1:6" x14ac:dyDescent="0.25">
      <c r="A170" s="1006"/>
      <c r="B170" s="1007"/>
      <c r="C170" s="1008"/>
      <c r="D170" s="1007"/>
      <c r="E170" s="1007"/>
    </row>
    <row r="171" spans="1:6" x14ac:dyDescent="0.25">
      <c r="A171" s="1006"/>
      <c r="B171" s="1007"/>
      <c r="C171" s="1008"/>
      <c r="D171" s="1007"/>
      <c r="E171" s="1007"/>
    </row>
    <row r="172" spans="1:6" x14ac:dyDescent="0.25">
      <c r="A172" s="1006"/>
      <c r="B172" s="1007"/>
      <c r="C172" s="1008"/>
      <c r="D172" s="1007"/>
      <c r="E172" s="1007"/>
    </row>
    <row r="173" spans="1:6" x14ac:dyDescent="0.25">
      <c r="A173" s="1006"/>
      <c r="B173" s="1007"/>
      <c r="C173" s="1008"/>
      <c r="D173" s="1007"/>
      <c r="E173" s="1007"/>
    </row>
    <row r="174" spans="1:6" x14ac:dyDescent="0.25">
      <c r="A174" s="1006"/>
      <c r="B174" s="1007"/>
      <c r="C174" s="1008"/>
      <c r="D174" s="1007"/>
      <c r="E174" s="1007"/>
    </row>
    <row r="175" spans="1:6" x14ac:dyDescent="0.25">
      <c r="A175" s="1006"/>
      <c r="B175" s="1007"/>
      <c r="C175" s="1008"/>
      <c r="D175" s="1007"/>
      <c r="E175" s="1007"/>
    </row>
    <row r="176" spans="1:6" x14ac:dyDescent="0.25">
      <c r="A176" s="1006"/>
      <c r="B176" s="1007"/>
      <c r="C176" s="1008"/>
      <c r="D176" s="1007"/>
      <c r="E176" s="1007"/>
    </row>
    <row r="177" spans="1:5" x14ac:dyDescent="0.25">
      <c r="A177" s="1006"/>
      <c r="B177" s="1007"/>
      <c r="C177" s="1008"/>
      <c r="D177" s="1007"/>
      <c r="E177" s="1007"/>
    </row>
    <row r="178" spans="1:5" x14ac:dyDescent="0.25">
      <c r="A178" s="1006"/>
      <c r="B178" s="1007"/>
      <c r="C178" s="1008"/>
      <c r="D178" s="1007"/>
      <c r="E178" s="1007"/>
    </row>
    <row r="179" spans="1:5" x14ac:dyDescent="0.25">
      <c r="A179" s="1006"/>
      <c r="B179" s="1007"/>
      <c r="C179" s="1008"/>
      <c r="D179" s="1007"/>
      <c r="E179" s="1007"/>
    </row>
    <row r="180" spans="1:5" x14ac:dyDescent="0.25">
      <c r="A180" s="1009"/>
      <c r="B180" s="1010"/>
      <c r="C180" s="1011"/>
      <c r="D180" s="1010"/>
      <c r="E180" s="1010"/>
    </row>
    <row r="181" spans="1:5" x14ac:dyDescent="0.25">
      <c r="A181" s="1006"/>
      <c r="B181" s="1007"/>
      <c r="C181" s="1008"/>
      <c r="D181" s="1007"/>
      <c r="E181" s="1007"/>
    </row>
    <row r="182" spans="1:5" x14ac:dyDescent="0.25">
      <c r="A182" s="1006"/>
      <c r="B182" s="1007"/>
      <c r="C182" s="1008"/>
      <c r="D182" s="1007"/>
      <c r="E182" s="1007"/>
    </row>
    <row r="183" spans="1:5" x14ac:dyDescent="0.25">
      <c r="A183" s="1006"/>
      <c r="B183" s="1007"/>
      <c r="C183" s="1008"/>
      <c r="D183" s="1007"/>
      <c r="E183" s="1007"/>
    </row>
    <row r="184" spans="1:5" x14ac:dyDescent="0.25">
      <c r="A184" s="1006"/>
      <c r="B184" s="1007"/>
      <c r="C184" s="1008"/>
      <c r="D184" s="1007"/>
      <c r="E184" s="1007"/>
    </row>
    <row r="185" spans="1:5" x14ac:dyDescent="0.25">
      <c r="A185" s="1006"/>
      <c r="B185" s="1007"/>
      <c r="C185" s="1008"/>
      <c r="D185" s="1007"/>
      <c r="E185" s="1007"/>
    </row>
    <row r="186" spans="1:5" x14ac:dyDescent="0.25">
      <c r="A186" s="1006"/>
      <c r="B186" s="1007"/>
      <c r="C186" s="1008"/>
      <c r="D186" s="1007"/>
      <c r="E186" s="1007"/>
    </row>
    <row r="187" spans="1:5" x14ac:dyDescent="0.25">
      <c r="A187" s="1006"/>
      <c r="B187" s="1007"/>
      <c r="C187" s="1008"/>
      <c r="D187" s="1007"/>
      <c r="E187" s="1007"/>
    </row>
    <row r="188" spans="1:5" x14ac:dyDescent="0.25">
      <c r="A188" s="1006"/>
      <c r="B188" s="1007"/>
      <c r="C188" s="1008"/>
      <c r="D188" s="1007"/>
      <c r="E188" s="1007"/>
    </row>
    <row r="189" spans="1:5" x14ac:dyDescent="0.25">
      <c r="A189" s="1009"/>
      <c r="B189" s="1010"/>
      <c r="C189" s="1011"/>
      <c r="D189" s="1010"/>
      <c r="E189" s="1010"/>
    </row>
    <row r="190" spans="1:5" x14ac:dyDescent="0.25">
      <c r="A190" s="1006"/>
      <c r="B190" s="1007"/>
      <c r="C190" s="1008"/>
      <c r="D190" s="1007"/>
      <c r="E190" s="1007"/>
    </row>
    <row r="191" spans="1:5" x14ac:dyDescent="0.25">
      <c r="A191" s="1006"/>
      <c r="B191" s="1007"/>
      <c r="C191" s="1008"/>
      <c r="D191" s="1007"/>
      <c r="E191" s="1007"/>
    </row>
    <row r="192" spans="1:5" x14ac:dyDescent="0.25">
      <c r="A192" s="1006"/>
      <c r="B192" s="1007"/>
      <c r="C192" s="1008"/>
      <c r="D192" s="1007"/>
      <c r="E192" s="1007"/>
    </row>
    <row r="193" spans="1:5" x14ac:dyDescent="0.25">
      <c r="A193" s="1006"/>
      <c r="B193" s="1007"/>
      <c r="C193" s="1008"/>
      <c r="D193" s="1007"/>
      <c r="E193" s="1007"/>
    </row>
    <row r="194" spans="1:5" x14ac:dyDescent="0.25">
      <c r="A194" s="1009"/>
      <c r="B194" s="1010"/>
      <c r="C194" s="1011"/>
      <c r="D194" s="1010"/>
      <c r="E194" s="1010"/>
    </row>
    <row r="195" spans="1:5" x14ac:dyDescent="0.25">
      <c r="A195" s="1006"/>
      <c r="B195" s="1007"/>
      <c r="C195" s="1008"/>
      <c r="D195" s="1007"/>
      <c r="E195" s="1007"/>
    </row>
    <row r="196" spans="1:5" x14ac:dyDescent="0.25">
      <c r="A196" s="1006"/>
      <c r="B196" s="1007"/>
      <c r="C196" s="1008"/>
      <c r="D196" s="1007"/>
      <c r="E196" s="1007"/>
    </row>
    <row r="197" spans="1:5" x14ac:dyDescent="0.25">
      <c r="A197" s="1006"/>
      <c r="B197" s="1007"/>
      <c r="C197" s="1008"/>
      <c r="D197" s="1007"/>
      <c r="E197" s="1007"/>
    </row>
    <row r="198" spans="1:5" x14ac:dyDescent="0.25">
      <c r="A198" s="1006"/>
      <c r="B198" s="1007"/>
      <c r="C198" s="1008"/>
      <c r="D198" s="1007"/>
      <c r="E198" s="1007"/>
    </row>
    <row r="199" spans="1:5" x14ac:dyDescent="0.25">
      <c r="A199" s="1006"/>
      <c r="B199" s="1007"/>
      <c r="C199" s="1008"/>
      <c r="D199" s="1007"/>
      <c r="E199" s="1007"/>
    </row>
    <row r="200" spans="1:5" x14ac:dyDescent="0.25">
      <c r="A200" s="1006"/>
      <c r="B200" s="1007"/>
      <c r="C200" s="1008"/>
      <c r="D200" s="1007"/>
      <c r="E200" s="1007"/>
    </row>
    <row r="201" spans="1:5" x14ac:dyDescent="0.25">
      <c r="A201" s="1009"/>
      <c r="B201" s="1010"/>
      <c r="C201" s="1011"/>
      <c r="D201" s="1010"/>
      <c r="E201" s="1010"/>
    </row>
    <row r="202" spans="1:5" x14ac:dyDescent="0.25">
      <c r="A202" s="1006"/>
      <c r="B202" s="1007"/>
      <c r="C202" s="1008"/>
      <c r="D202" s="1007"/>
      <c r="E202" s="1007"/>
    </row>
    <row r="203" spans="1:5" x14ac:dyDescent="0.25">
      <c r="A203" s="1006"/>
      <c r="B203" s="1007"/>
      <c r="C203" s="1008"/>
      <c r="D203" s="1007"/>
      <c r="E203" s="1007"/>
    </row>
    <row r="204" spans="1:5" x14ac:dyDescent="0.25">
      <c r="A204" s="1006"/>
      <c r="B204" s="1007"/>
      <c r="C204" s="1008"/>
      <c r="D204" s="1007"/>
      <c r="E204" s="1007"/>
    </row>
    <row r="205" spans="1:5" x14ac:dyDescent="0.25">
      <c r="A205" s="1006"/>
      <c r="B205" s="1007"/>
      <c r="C205" s="1008"/>
      <c r="D205" s="1007"/>
      <c r="E205" s="1007"/>
    </row>
    <row r="206" spans="1:5" x14ac:dyDescent="0.25">
      <c r="A206" s="1009"/>
      <c r="B206" s="1010"/>
      <c r="C206" s="1011"/>
      <c r="D206" s="1010"/>
      <c r="E206" s="1010"/>
    </row>
    <row r="207" spans="1:5" x14ac:dyDescent="0.25">
      <c r="A207" s="1006"/>
      <c r="B207" s="1007"/>
      <c r="C207" s="1008"/>
      <c r="D207" s="1007"/>
      <c r="E207" s="1007"/>
    </row>
    <row r="208" spans="1:5" x14ac:dyDescent="0.25">
      <c r="A208" s="1006"/>
      <c r="B208" s="1007"/>
      <c r="C208" s="1008"/>
      <c r="D208" s="1007"/>
      <c r="E208" s="1007"/>
    </row>
    <row r="209" spans="1:5" x14ac:dyDescent="0.25">
      <c r="A209" s="1006"/>
      <c r="B209" s="1007"/>
      <c r="C209" s="1008"/>
      <c r="D209" s="1007"/>
      <c r="E209" s="1007"/>
    </row>
    <row r="210" spans="1:5" x14ac:dyDescent="0.25">
      <c r="A210" s="1006"/>
      <c r="B210" s="1007"/>
      <c r="C210" s="1008"/>
      <c r="D210" s="1007"/>
      <c r="E210" s="1007"/>
    </row>
    <row r="211" spans="1:5" x14ac:dyDescent="0.25">
      <c r="A211" s="1006"/>
      <c r="B211" s="1007"/>
      <c r="C211" s="1008"/>
      <c r="D211" s="1007"/>
      <c r="E211" s="1007"/>
    </row>
    <row r="212" spans="1:5" x14ac:dyDescent="0.25">
      <c r="A212" s="1006"/>
      <c r="B212" s="1007"/>
      <c r="C212" s="1008"/>
      <c r="D212" s="1007"/>
      <c r="E212" s="1007"/>
    </row>
    <row r="213" spans="1:5" x14ac:dyDescent="0.25">
      <c r="A213" s="1006"/>
      <c r="B213" s="1007"/>
      <c r="C213" s="1008"/>
      <c r="D213" s="1007"/>
      <c r="E213" s="1007"/>
    </row>
    <row r="214" spans="1:5" x14ac:dyDescent="0.25">
      <c r="A214" s="1006"/>
      <c r="B214" s="1007"/>
      <c r="C214" s="1008"/>
      <c r="D214" s="1007"/>
      <c r="E214" s="1007"/>
    </row>
    <row r="215" spans="1:5" x14ac:dyDescent="0.25">
      <c r="A215" s="1006"/>
      <c r="B215" s="1007"/>
      <c r="C215" s="1008"/>
      <c r="D215" s="1007"/>
      <c r="E215" s="1007"/>
    </row>
    <row r="216" spans="1:5" x14ac:dyDescent="0.25">
      <c r="A216" s="1006"/>
      <c r="B216" s="1007"/>
      <c r="C216" s="1008"/>
      <c r="D216" s="1007"/>
      <c r="E216" s="1007"/>
    </row>
    <row r="217" spans="1:5" x14ac:dyDescent="0.25">
      <c r="A217" s="1006"/>
      <c r="B217" s="1007"/>
      <c r="C217" s="1008"/>
      <c r="D217" s="1007"/>
      <c r="E217" s="1007"/>
    </row>
    <row r="218" spans="1:5" x14ac:dyDescent="0.25">
      <c r="A218" s="1006"/>
      <c r="B218" s="1007"/>
      <c r="C218" s="1008"/>
      <c r="D218" s="1007"/>
      <c r="E218" s="1007"/>
    </row>
    <row r="219" spans="1:5" x14ac:dyDescent="0.25">
      <c r="A219" s="1009"/>
      <c r="B219" s="1010"/>
      <c r="C219" s="1011"/>
      <c r="D219" s="1010"/>
      <c r="E219" s="1010"/>
    </row>
    <row r="220" spans="1:5" x14ac:dyDescent="0.25">
      <c r="A220" s="1006"/>
      <c r="B220" s="1007"/>
      <c r="C220" s="1008"/>
      <c r="D220" s="1007"/>
      <c r="E220" s="1007"/>
    </row>
    <row r="221" spans="1:5" x14ac:dyDescent="0.25">
      <c r="A221" s="1009"/>
      <c r="B221" s="1010"/>
      <c r="C221" s="1011"/>
      <c r="D221" s="1010"/>
      <c r="E221" s="1010"/>
    </row>
    <row r="222" spans="1:5" x14ac:dyDescent="0.25">
      <c r="A222" s="1006"/>
      <c r="B222" s="1007"/>
      <c r="C222" s="1008"/>
      <c r="D222" s="1007"/>
      <c r="E222" s="1007"/>
    </row>
    <row r="223" spans="1:5" x14ac:dyDescent="0.25">
      <c r="A223" s="1006"/>
      <c r="B223" s="1007"/>
      <c r="C223" s="1008"/>
      <c r="D223" s="1007"/>
      <c r="E223" s="1007"/>
    </row>
    <row r="224" spans="1:5" x14ac:dyDescent="0.25">
      <c r="A224" s="1006"/>
      <c r="B224" s="1007"/>
      <c r="C224" s="1008"/>
      <c r="D224" s="1007"/>
      <c r="E224" s="1007"/>
    </row>
    <row r="225" spans="1:5" x14ac:dyDescent="0.25">
      <c r="A225" s="1006"/>
      <c r="B225" s="1007"/>
      <c r="C225" s="1008"/>
      <c r="D225" s="1007"/>
      <c r="E225" s="1007"/>
    </row>
    <row r="226" spans="1:5" x14ac:dyDescent="0.25">
      <c r="A226" s="1006"/>
      <c r="B226" s="1007"/>
      <c r="C226" s="1008"/>
      <c r="D226" s="1007"/>
      <c r="E226" s="1007"/>
    </row>
    <row r="227" spans="1:5" x14ac:dyDescent="0.25">
      <c r="A227" s="1006"/>
      <c r="B227" s="1007"/>
      <c r="C227" s="1008"/>
      <c r="D227" s="1007"/>
      <c r="E227" s="1007"/>
    </row>
    <row r="228" spans="1:5" x14ac:dyDescent="0.25">
      <c r="A228" s="1006"/>
      <c r="B228" s="1007"/>
      <c r="C228" s="1008"/>
      <c r="D228" s="1007"/>
      <c r="E228" s="1007"/>
    </row>
    <row r="229" spans="1:5" x14ac:dyDescent="0.25">
      <c r="A229" s="1006"/>
      <c r="B229" s="1007"/>
      <c r="C229" s="1008"/>
      <c r="D229" s="1007"/>
      <c r="E229" s="1007"/>
    </row>
    <row r="230" spans="1:5" x14ac:dyDescent="0.25">
      <c r="A230" s="1006"/>
      <c r="B230" s="1007"/>
      <c r="C230" s="1008"/>
      <c r="D230" s="1007"/>
      <c r="E230" s="1007"/>
    </row>
    <row r="231" spans="1:5" x14ac:dyDescent="0.25">
      <c r="A231" s="1006"/>
      <c r="B231" s="1007"/>
      <c r="C231" s="1008"/>
      <c r="D231" s="1007"/>
      <c r="E231" s="1007"/>
    </row>
    <row r="232" spans="1:5" x14ac:dyDescent="0.25">
      <c r="A232" s="1006"/>
      <c r="B232" s="1007"/>
      <c r="C232" s="1008"/>
      <c r="D232" s="1007"/>
      <c r="E232" s="1007"/>
    </row>
    <row r="233" spans="1:5" x14ac:dyDescent="0.25">
      <c r="A233" s="1006"/>
      <c r="B233" s="1007"/>
      <c r="C233" s="1008"/>
      <c r="D233" s="1007"/>
      <c r="E233" s="1007"/>
    </row>
    <row r="234" spans="1:5" x14ac:dyDescent="0.25">
      <c r="A234" s="1006"/>
      <c r="B234" s="1007"/>
      <c r="C234" s="1008"/>
      <c r="D234" s="1012"/>
      <c r="E234" s="1012"/>
    </row>
    <row r="235" spans="1:5" x14ac:dyDescent="0.25">
      <c r="A235" s="1006"/>
      <c r="B235" s="1007"/>
      <c r="C235" s="1008"/>
      <c r="D235" s="1007"/>
      <c r="E235" s="1007"/>
    </row>
    <row r="236" spans="1:5" x14ac:dyDescent="0.25">
      <c r="A236" s="1009"/>
      <c r="B236" s="1010"/>
      <c r="C236" s="1011"/>
      <c r="D236" s="1010"/>
      <c r="E236" s="1010"/>
    </row>
    <row r="237" spans="1:5" x14ac:dyDescent="0.25">
      <c r="A237" s="1006"/>
      <c r="B237" s="1007"/>
      <c r="C237" s="1008"/>
      <c r="D237" s="1007"/>
      <c r="E237" s="1007"/>
    </row>
    <row r="238" spans="1:5" x14ac:dyDescent="0.25">
      <c r="A238" s="1006"/>
      <c r="B238" s="1007"/>
      <c r="C238" s="1008"/>
      <c r="D238" s="1007"/>
      <c r="E238" s="1007"/>
    </row>
    <row r="239" spans="1:5" x14ac:dyDescent="0.25">
      <c r="A239" s="1006"/>
      <c r="B239" s="1007"/>
      <c r="C239" s="1008"/>
      <c r="D239" s="1007"/>
      <c r="E239" s="1007"/>
    </row>
    <row r="240" spans="1:5" x14ac:dyDescent="0.25">
      <c r="A240" s="1006"/>
      <c r="B240" s="1007"/>
      <c r="C240" s="1008"/>
      <c r="D240" s="1007"/>
      <c r="E240" s="1007"/>
    </row>
    <row r="241" spans="1:5" x14ac:dyDescent="0.25">
      <c r="A241" s="1006"/>
      <c r="B241" s="1007"/>
      <c r="C241" s="1008"/>
      <c r="D241" s="1007"/>
      <c r="E241" s="1007"/>
    </row>
    <row r="242" spans="1:5" x14ac:dyDescent="0.25">
      <c r="A242" s="1009"/>
      <c r="B242" s="1010"/>
      <c r="C242" s="1011"/>
      <c r="D242" s="1010"/>
      <c r="E242" s="1010"/>
    </row>
    <row r="243" spans="1:5" x14ac:dyDescent="0.25">
      <c r="A243" s="1006"/>
      <c r="B243" s="1007"/>
      <c r="C243" s="1008"/>
      <c r="D243" s="1007"/>
      <c r="E243" s="1007"/>
    </row>
    <row r="244" spans="1:5" x14ac:dyDescent="0.25">
      <c r="A244" s="1006"/>
      <c r="B244" s="1007"/>
      <c r="C244" s="1008"/>
      <c r="D244" s="1007"/>
      <c r="E244" s="1007"/>
    </row>
    <row r="245" spans="1:5" x14ac:dyDescent="0.25">
      <c r="A245" s="1006"/>
      <c r="B245" s="1007"/>
      <c r="C245" s="1008"/>
      <c r="D245" s="1007"/>
      <c r="E245" s="1007"/>
    </row>
    <row r="246" spans="1:5" x14ac:dyDescent="0.25">
      <c r="A246" s="1006"/>
      <c r="B246" s="1007"/>
      <c r="C246" s="1008"/>
      <c r="D246" s="1007"/>
      <c r="E246" s="1007"/>
    </row>
    <row r="247" spans="1:5" x14ac:dyDescent="0.25">
      <c r="A247" s="1006"/>
      <c r="B247" s="1007"/>
      <c r="C247" s="1008"/>
      <c r="D247" s="1007"/>
      <c r="E247" s="1007"/>
    </row>
    <row r="248" spans="1:5" x14ac:dyDescent="0.25">
      <c r="A248" s="1006"/>
      <c r="B248" s="1007"/>
      <c r="C248" s="1008"/>
      <c r="D248" s="1007"/>
      <c r="E248" s="1007"/>
    </row>
    <row r="249" spans="1:5" x14ac:dyDescent="0.25">
      <c r="A249" s="1006"/>
      <c r="B249" s="1007"/>
      <c r="C249" s="1008"/>
      <c r="D249" s="1007"/>
      <c r="E249" s="1007"/>
    </row>
    <row r="250" spans="1:5" x14ac:dyDescent="0.25">
      <c r="A250" s="1006"/>
      <c r="B250" s="1007"/>
      <c r="C250" s="1008"/>
      <c r="D250" s="1007"/>
      <c r="E250" s="1007"/>
    </row>
    <row r="251" spans="1:5" x14ac:dyDescent="0.25">
      <c r="A251" s="1006"/>
      <c r="B251" s="1007"/>
      <c r="C251" s="1008"/>
      <c r="D251" s="1007"/>
      <c r="E251" s="1007"/>
    </row>
    <row r="252" spans="1:5" x14ac:dyDescent="0.25">
      <c r="A252" s="1006"/>
      <c r="B252" s="1007"/>
      <c r="C252" s="1008"/>
      <c r="D252" s="1007"/>
      <c r="E252" s="1007"/>
    </row>
    <row r="253" spans="1:5" x14ac:dyDescent="0.25">
      <c r="A253" s="1006"/>
      <c r="B253" s="1007"/>
      <c r="C253" s="1008"/>
      <c r="D253" s="1007"/>
      <c r="E253" s="1007"/>
    </row>
    <row r="254" spans="1:5" x14ac:dyDescent="0.25">
      <c r="A254" s="1006"/>
      <c r="B254" s="1007"/>
      <c r="C254" s="1008"/>
      <c r="D254" s="1007"/>
      <c r="E254" s="1007"/>
    </row>
    <row r="255" spans="1:5" x14ac:dyDescent="0.25">
      <c r="A255" s="1006"/>
      <c r="B255" s="1007"/>
      <c r="C255" s="1008"/>
      <c r="D255" s="1007"/>
      <c r="E255" s="1007"/>
    </row>
    <row r="256" spans="1:5" x14ac:dyDescent="0.25">
      <c r="A256" s="1009"/>
      <c r="B256" s="1010"/>
      <c r="C256" s="1011"/>
      <c r="D256" s="1010"/>
      <c r="E256" s="1010"/>
    </row>
    <row r="257" spans="1:5" x14ac:dyDescent="0.25">
      <c r="A257" s="1006"/>
      <c r="B257" s="1007"/>
      <c r="C257" s="1008"/>
      <c r="D257" s="1007"/>
      <c r="E257" s="1007"/>
    </row>
    <row r="258" spans="1:5" x14ac:dyDescent="0.25">
      <c r="A258" s="1006"/>
      <c r="B258" s="1007"/>
      <c r="C258" s="1008"/>
      <c r="D258" s="1007"/>
      <c r="E258" s="1007"/>
    </row>
    <row r="259" spans="1:5" x14ac:dyDescent="0.25">
      <c r="A259" s="1006"/>
      <c r="B259" s="1007"/>
      <c r="C259" s="1008"/>
      <c r="D259" s="1007"/>
      <c r="E259" s="1007"/>
    </row>
    <row r="260" spans="1:5" x14ac:dyDescent="0.25">
      <c r="A260" s="1006"/>
      <c r="B260" s="1007"/>
      <c r="C260" s="1008"/>
      <c r="D260" s="1007"/>
      <c r="E260" s="1007"/>
    </row>
    <row r="261" spans="1:5" x14ac:dyDescent="0.25">
      <c r="A261" s="1006"/>
      <c r="B261" s="1007"/>
      <c r="C261" s="1008"/>
      <c r="D261" s="1007"/>
      <c r="E261" s="1007"/>
    </row>
    <row r="262" spans="1:5" x14ac:dyDescent="0.25">
      <c r="A262" s="1006"/>
      <c r="B262" s="1007"/>
      <c r="C262" s="1008"/>
      <c r="D262" s="1007"/>
      <c r="E262" s="1007"/>
    </row>
    <row r="263" spans="1:5" x14ac:dyDescent="0.25">
      <c r="A263" s="1006"/>
      <c r="B263" s="1007"/>
      <c r="C263" s="1008"/>
      <c r="D263" s="1007"/>
      <c r="E263" s="1007"/>
    </row>
    <row r="264" spans="1:5" x14ac:dyDescent="0.25">
      <c r="A264" s="1006"/>
      <c r="B264" s="1007"/>
      <c r="C264" s="1008"/>
      <c r="D264" s="1007"/>
      <c r="E264" s="1007"/>
    </row>
    <row r="265" spans="1:5" x14ac:dyDescent="0.25">
      <c r="A265" s="1006"/>
      <c r="B265" s="1007"/>
      <c r="C265" s="1008"/>
      <c r="D265" s="1007"/>
      <c r="E265" s="1007"/>
    </row>
    <row r="266" spans="1:5" x14ac:dyDescent="0.25">
      <c r="A266" s="1006"/>
      <c r="B266" s="1007"/>
      <c r="C266" s="1008"/>
      <c r="D266" s="1007"/>
      <c r="E266" s="1007"/>
    </row>
    <row r="267" spans="1:5" x14ac:dyDescent="0.25">
      <c r="A267" s="1006"/>
      <c r="B267" s="1007"/>
      <c r="C267" s="1008"/>
      <c r="D267" s="1007"/>
      <c r="E267" s="1007"/>
    </row>
    <row r="268" spans="1:5" x14ac:dyDescent="0.25">
      <c r="A268" s="1006"/>
      <c r="B268" s="1007"/>
      <c r="C268" s="1008"/>
      <c r="D268" s="1007"/>
      <c r="E268" s="1007"/>
    </row>
    <row r="269" spans="1:5" x14ac:dyDescent="0.25">
      <c r="A269" s="1006"/>
      <c r="B269" s="1007"/>
      <c r="C269" s="1008"/>
      <c r="D269" s="1007"/>
      <c r="E269" s="1007"/>
    </row>
    <row r="270" spans="1:5" x14ac:dyDescent="0.25">
      <c r="A270" s="1006"/>
      <c r="B270" s="1007"/>
      <c r="C270" s="1008"/>
      <c r="D270" s="1007"/>
      <c r="E270" s="1007"/>
    </row>
    <row r="271" spans="1:5" x14ac:dyDescent="0.25">
      <c r="A271" s="1006"/>
      <c r="B271" s="1007"/>
      <c r="C271" s="1008"/>
      <c r="D271" s="1007"/>
      <c r="E271" s="1007"/>
    </row>
    <row r="272" spans="1:5" x14ac:dyDescent="0.25">
      <c r="A272" s="1009"/>
      <c r="B272" s="1010"/>
      <c r="C272" s="1011"/>
      <c r="D272" s="1010"/>
      <c r="E272" s="1010"/>
    </row>
    <row r="273" spans="1:5" x14ac:dyDescent="0.25">
      <c r="A273" s="1006"/>
      <c r="B273" s="1007"/>
      <c r="C273" s="1008"/>
      <c r="D273" s="1007"/>
      <c r="E273" s="1007"/>
    </row>
    <row r="274" spans="1:5" x14ac:dyDescent="0.25">
      <c r="A274" s="1006"/>
      <c r="B274" s="1007"/>
      <c r="C274" s="1008"/>
      <c r="D274" s="1007"/>
      <c r="E274" s="1007"/>
    </row>
    <row r="275" spans="1:5" x14ac:dyDescent="0.25">
      <c r="A275" s="1006"/>
      <c r="B275" s="1007"/>
      <c r="C275" s="1008"/>
      <c r="D275" s="1007"/>
      <c r="E275" s="1007"/>
    </row>
    <row r="276" spans="1:5" x14ac:dyDescent="0.25">
      <c r="A276" s="1006"/>
      <c r="B276" s="1007"/>
      <c r="C276" s="1008"/>
      <c r="D276" s="1007"/>
      <c r="E276" s="1007"/>
    </row>
    <row r="277" spans="1:5" x14ac:dyDescent="0.25">
      <c r="A277" s="1006"/>
      <c r="B277" s="1007"/>
      <c r="C277" s="1008"/>
      <c r="D277" s="1007"/>
      <c r="E277" s="1007"/>
    </row>
    <row r="278" spans="1:5" x14ac:dyDescent="0.25">
      <c r="A278" s="1006"/>
      <c r="B278" s="1007"/>
      <c r="C278" s="1008"/>
      <c r="D278" s="1007"/>
      <c r="E278" s="1007"/>
    </row>
    <row r="279" spans="1:5" x14ac:dyDescent="0.25">
      <c r="A279" s="1006"/>
      <c r="B279" s="1007"/>
      <c r="C279" s="1008"/>
      <c r="D279" s="1007"/>
      <c r="E279" s="1007"/>
    </row>
    <row r="280" spans="1:5" x14ac:dyDescent="0.25">
      <c r="A280" s="1006"/>
      <c r="B280" s="1007"/>
      <c r="C280" s="1008"/>
      <c r="D280" s="1007"/>
      <c r="E280" s="1007"/>
    </row>
    <row r="281" spans="1:5" x14ac:dyDescent="0.25">
      <c r="A281" s="1006"/>
      <c r="B281" s="1007"/>
      <c r="C281" s="1008"/>
      <c r="D281" s="1007"/>
      <c r="E281" s="1007"/>
    </row>
    <row r="282" spans="1:5" x14ac:dyDescent="0.25">
      <c r="A282" s="1006"/>
      <c r="B282" s="1007"/>
      <c r="C282" s="1008"/>
      <c r="D282" s="1007"/>
      <c r="E282" s="1007"/>
    </row>
    <row r="283" spans="1:5" x14ac:dyDescent="0.25">
      <c r="A283" s="1006"/>
      <c r="B283" s="1007"/>
      <c r="C283" s="1008"/>
      <c r="D283" s="1007"/>
      <c r="E283" s="1007"/>
    </row>
    <row r="284" spans="1:5" x14ac:dyDescent="0.25">
      <c r="A284" s="1006"/>
      <c r="B284" s="1007"/>
      <c r="C284" s="1008"/>
      <c r="D284" s="1007"/>
      <c r="E284" s="1007"/>
    </row>
    <row r="285" spans="1:5" x14ac:dyDescent="0.25">
      <c r="A285" s="1006"/>
      <c r="B285" s="1007"/>
      <c r="C285" s="1008"/>
      <c r="D285" s="1007"/>
      <c r="E285" s="1007"/>
    </row>
    <row r="286" spans="1:5" x14ac:dyDescent="0.25">
      <c r="A286" s="1006"/>
      <c r="B286" s="1007"/>
      <c r="C286" s="1008"/>
      <c r="D286" s="1007"/>
      <c r="E286" s="1007"/>
    </row>
    <row r="287" spans="1:5" x14ac:dyDescent="0.25">
      <c r="A287" s="1006"/>
      <c r="B287" s="1007"/>
      <c r="C287" s="1008"/>
      <c r="D287" s="1007"/>
      <c r="E287" s="1007"/>
    </row>
    <row r="288" spans="1:5" x14ac:dyDescent="0.25">
      <c r="A288" s="1006"/>
      <c r="B288" s="1007"/>
      <c r="C288" s="1008"/>
      <c r="D288" s="1007"/>
      <c r="E288" s="1007"/>
    </row>
    <row r="289" spans="1:5" x14ac:dyDescent="0.25">
      <c r="A289" s="1006"/>
      <c r="B289" s="1007"/>
      <c r="C289" s="1008"/>
      <c r="D289" s="1007"/>
      <c r="E289" s="1007"/>
    </row>
    <row r="290" spans="1:5" x14ac:dyDescent="0.25">
      <c r="A290" s="1006"/>
      <c r="B290" s="1007"/>
      <c r="C290" s="1008"/>
      <c r="D290" s="1007"/>
      <c r="E290" s="1007"/>
    </row>
    <row r="291" spans="1:5" x14ac:dyDescent="0.25">
      <c r="A291" s="1006"/>
      <c r="B291" s="1007"/>
      <c r="C291" s="1008"/>
      <c r="D291" s="1007"/>
      <c r="E291" s="1007"/>
    </row>
    <row r="292" spans="1:5" x14ac:dyDescent="0.25">
      <c r="A292" s="1009"/>
      <c r="B292" s="1010"/>
      <c r="C292" s="1011"/>
      <c r="D292" s="1010"/>
      <c r="E292" s="1010"/>
    </row>
    <row r="293" spans="1:5" x14ac:dyDescent="0.25">
      <c r="A293" s="1006"/>
      <c r="B293" s="1007"/>
      <c r="C293" s="1008"/>
      <c r="D293" s="1007"/>
      <c r="E293" s="1007"/>
    </row>
    <row r="294" spans="1:5" x14ac:dyDescent="0.25">
      <c r="A294" s="1006"/>
      <c r="B294" s="1007"/>
      <c r="C294" s="1008"/>
      <c r="D294" s="1007"/>
      <c r="E294" s="1007"/>
    </row>
    <row r="295" spans="1:5" x14ac:dyDescent="0.25">
      <c r="A295" s="1006"/>
      <c r="B295" s="1007"/>
      <c r="C295" s="1008"/>
      <c r="D295" s="1007"/>
      <c r="E295" s="1007"/>
    </row>
    <row r="296" spans="1:5" x14ac:dyDescent="0.25">
      <c r="A296" s="1006"/>
      <c r="B296" s="1007"/>
      <c r="C296" s="1008"/>
      <c r="D296" s="1007"/>
      <c r="E296" s="1007"/>
    </row>
    <row r="297" spans="1:5" x14ac:dyDescent="0.25">
      <c r="A297" s="1006"/>
      <c r="B297" s="1007"/>
      <c r="C297" s="1008"/>
      <c r="D297" s="1007"/>
      <c r="E297" s="1007"/>
    </row>
    <row r="298" spans="1:5" x14ac:dyDescent="0.25">
      <c r="A298" s="1006"/>
      <c r="B298" s="1007"/>
      <c r="C298" s="1008"/>
      <c r="D298" s="1007"/>
      <c r="E298" s="1007"/>
    </row>
    <row r="299" spans="1:5" x14ac:dyDescent="0.25">
      <c r="A299" s="1006"/>
      <c r="B299" s="1007"/>
      <c r="C299" s="1008"/>
      <c r="D299" s="1007"/>
      <c r="E299" s="1007"/>
    </row>
    <row r="300" spans="1:5" x14ac:dyDescent="0.25">
      <c r="A300" s="1006"/>
      <c r="B300" s="1007"/>
      <c r="C300" s="1008"/>
      <c r="D300" s="1007"/>
      <c r="E300" s="1007"/>
    </row>
    <row r="301" spans="1:5" x14ac:dyDescent="0.25">
      <c r="A301" s="1006"/>
      <c r="B301" s="1007"/>
      <c r="C301" s="1008"/>
      <c r="D301" s="1007"/>
      <c r="E301" s="1007"/>
    </row>
    <row r="302" spans="1:5" x14ac:dyDescent="0.25">
      <c r="A302" s="1006"/>
      <c r="B302" s="1007"/>
      <c r="C302" s="1008"/>
      <c r="D302" s="1007"/>
      <c r="E302" s="1007"/>
    </row>
    <row r="303" spans="1:5" x14ac:dyDescent="0.25">
      <c r="A303" s="1006"/>
      <c r="B303" s="1007"/>
      <c r="C303" s="1008"/>
      <c r="D303" s="1007"/>
      <c r="E303" s="1007"/>
    </row>
    <row r="304" spans="1:5" x14ac:dyDescent="0.25">
      <c r="A304" s="1006"/>
      <c r="B304" s="1007"/>
      <c r="C304" s="1008"/>
      <c r="D304" s="1007"/>
      <c r="E304" s="1007"/>
    </row>
    <row r="305" spans="1:5" x14ac:dyDescent="0.25">
      <c r="A305" s="1006"/>
      <c r="B305" s="1007"/>
      <c r="C305" s="1008"/>
      <c r="D305" s="1007"/>
      <c r="E305" s="1007"/>
    </row>
    <row r="306" spans="1:5" x14ac:dyDescent="0.25">
      <c r="A306" s="1006"/>
      <c r="B306" s="1007"/>
      <c r="C306" s="1008"/>
      <c r="D306" s="1007"/>
      <c r="E306" s="1007"/>
    </row>
    <row r="307" spans="1:5" x14ac:dyDescent="0.25">
      <c r="A307" s="1006"/>
      <c r="B307" s="1007"/>
      <c r="C307" s="1008"/>
      <c r="D307" s="1007"/>
      <c r="E307" s="1007"/>
    </row>
    <row r="308" spans="1:5" x14ac:dyDescent="0.25">
      <c r="A308" s="1006"/>
      <c r="B308" s="1007"/>
      <c r="C308" s="1008"/>
      <c r="D308" s="1007"/>
      <c r="E308" s="1007"/>
    </row>
    <row r="309" spans="1:5" x14ac:dyDescent="0.25">
      <c r="A309" s="1006"/>
      <c r="B309" s="1007"/>
      <c r="C309" s="1008"/>
      <c r="D309" s="1007"/>
      <c r="E309" s="1007"/>
    </row>
    <row r="310" spans="1:5" x14ac:dyDescent="0.25">
      <c r="A310" s="1006"/>
      <c r="B310" s="1007"/>
      <c r="C310" s="1008"/>
      <c r="D310" s="1007"/>
      <c r="E310" s="1007"/>
    </row>
    <row r="311" spans="1:5" x14ac:dyDescent="0.25">
      <c r="A311" s="1009"/>
      <c r="B311" s="1010"/>
      <c r="C311" s="1011"/>
      <c r="D311" s="1010"/>
      <c r="E311" s="1010"/>
    </row>
    <row r="312" spans="1:5" x14ac:dyDescent="0.25">
      <c r="A312" s="1006"/>
      <c r="B312" s="1007"/>
      <c r="C312" s="1008"/>
      <c r="D312" s="1007"/>
      <c r="E312" s="1007"/>
    </row>
    <row r="313" spans="1:5" x14ac:dyDescent="0.25">
      <c r="A313" s="1006"/>
      <c r="B313" s="1007"/>
      <c r="C313" s="1008"/>
      <c r="D313" s="1007"/>
      <c r="E313" s="1007"/>
    </row>
    <row r="314" spans="1:5" x14ac:dyDescent="0.25">
      <c r="A314" s="1006"/>
      <c r="B314" s="1007"/>
      <c r="C314" s="1008"/>
      <c r="D314" s="1007"/>
      <c r="E314" s="1007"/>
    </row>
    <row r="315" spans="1:5" x14ac:dyDescent="0.25">
      <c r="A315" s="1006"/>
      <c r="B315" s="1007"/>
      <c r="C315" s="1008"/>
      <c r="D315" s="1007"/>
      <c r="E315" s="1007"/>
    </row>
    <row r="316" spans="1:5" x14ac:dyDescent="0.25">
      <c r="A316" s="1006"/>
      <c r="B316" s="1007"/>
      <c r="C316" s="1008"/>
      <c r="D316" s="1007"/>
      <c r="E316" s="1007"/>
    </row>
    <row r="317" spans="1:5" x14ac:dyDescent="0.25">
      <c r="A317" s="1006"/>
      <c r="B317" s="1007"/>
      <c r="C317" s="1008"/>
      <c r="D317" s="1007"/>
      <c r="E317" s="1007"/>
    </row>
    <row r="318" spans="1:5" x14ac:dyDescent="0.25">
      <c r="A318" s="1006"/>
      <c r="B318" s="1007"/>
      <c r="C318" s="1008"/>
      <c r="D318" s="1007"/>
      <c r="E318" s="1007"/>
    </row>
    <row r="319" spans="1:5" x14ac:dyDescent="0.25">
      <c r="A319" s="1006"/>
      <c r="B319" s="1007"/>
      <c r="C319" s="1008"/>
      <c r="D319" s="1012"/>
      <c r="E319" s="1012"/>
    </row>
    <row r="320" spans="1:5" x14ac:dyDescent="0.25">
      <c r="A320" s="1009"/>
      <c r="B320" s="1010"/>
      <c r="C320" s="1011"/>
      <c r="D320" s="1010"/>
      <c r="E320" s="1010"/>
    </row>
    <row r="321" spans="1:5" x14ac:dyDescent="0.25">
      <c r="A321" s="1006"/>
      <c r="B321" s="1007"/>
      <c r="C321" s="1008"/>
      <c r="D321" s="1007"/>
      <c r="E321" s="1007"/>
    </row>
    <row r="322" spans="1:5" x14ac:dyDescent="0.25">
      <c r="A322" s="1006"/>
      <c r="B322" s="1007"/>
      <c r="C322" s="1008"/>
      <c r="D322" s="1007"/>
      <c r="E322" s="1007"/>
    </row>
    <row r="323" spans="1:5" x14ac:dyDescent="0.25">
      <c r="A323" s="1006"/>
      <c r="B323" s="1007"/>
      <c r="C323" s="1008"/>
      <c r="D323" s="1007"/>
      <c r="E323" s="1007"/>
    </row>
    <row r="324" spans="1:5" x14ac:dyDescent="0.25">
      <c r="A324" s="1006"/>
      <c r="B324" s="1007"/>
      <c r="C324" s="1008"/>
      <c r="D324" s="1007"/>
      <c r="E324" s="1007"/>
    </row>
    <row r="325" spans="1:5" x14ac:dyDescent="0.25">
      <c r="A325" s="1006"/>
      <c r="B325" s="1007"/>
      <c r="C325" s="1008"/>
      <c r="D325" s="1007"/>
      <c r="E325" s="1007"/>
    </row>
    <row r="326" spans="1:5" x14ac:dyDescent="0.25">
      <c r="A326" s="1009"/>
      <c r="B326" s="1010"/>
      <c r="C326" s="1011"/>
      <c r="D326" s="1010"/>
      <c r="E326" s="1010"/>
    </row>
    <row r="327" spans="1:5" x14ac:dyDescent="0.25">
      <c r="A327" s="1006"/>
      <c r="B327" s="1007"/>
      <c r="C327" s="1008"/>
      <c r="D327" s="1007"/>
      <c r="E327" s="1007"/>
    </row>
    <row r="328" spans="1:5" x14ac:dyDescent="0.25">
      <c r="A328" s="1006"/>
      <c r="B328" s="1007"/>
      <c r="C328" s="1008"/>
      <c r="D328" s="1007"/>
      <c r="E328" s="1007"/>
    </row>
    <row r="329" spans="1:5" x14ac:dyDescent="0.25">
      <c r="A329" s="1006"/>
      <c r="B329" s="1007"/>
      <c r="C329" s="1008"/>
      <c r="D329" s="1007"/>
      <c r="E329" s="1007"/>
    </row>
    <row r="330" spans="1:5" x14ac:dyDescent="0.25">
      <c r="A330" s="1006"/>
      <c r="B330" s="1007"/>
      <c r="C330" s="1008"/>
      <c r="D330" s="1007"/>
      <c r="E330" s="1007"/>
    </row>
    <row r="331" spans="1:5" x14ac:dyDescent="0.25">
      <c r="A331" s="1006"/>
      <c r="B331" s="1007"/>
      <c r="C331" s="1008"/>
      <c r="D331" s="1007"/>
      <c r="E331" s="1007"/>
    </row>
    <row r="332" spans="1:5" x14ac:dyDescent="0.25">
      <c r="A332" s="1006"/>
      <c r="B332" s="1007"/>
      <c r="C332" s="1008"/>
      <c r="D332" s="1007"/>
      <c r="E332" s="1007"/>
    </row>
    <row r="333" spans="1:5" x14ac:dyDescent="0.25">
      <c r="A333" s="1006"/>
      <c r="B333" s="1007"/>
      <c r="C333" s="1008"/>
      <c r="D333" s="1007"/>
      <c r="E333" s="1007"/>
    </row>
    <row r="334" spans="1:5" x14ac:dyDescent="0.25">
      <c r="A334" s="1006"/>
      <c r="B334" s="1007"/>
      <c r="C334" s="1008"/>
      <c r="D334" s="1007"/>
      <c r="E334" s="1007"/>
    </row>
    <row r="335" spans="1:5" x14ac:dyDescent="0.25">
      <c r="A335" s="1006"/>
      <c r="B335" s="1007"/>
      <c r="C335" s="1008"/>
      <c r="D335" s="1007"/>
      <c r="E335" s="1007"/>
    </row>
    <row r="336" spans="1:5" x14ac:dyDescent="0.25">
      <c r="A336" s="1009"/>
      <c r="B336" s="1010"/>
      <c r="C336" s="1011"/>
      <c r="D336" s="1013"/>
      <c r="E336" s="1013"/>
    </row>
    <row r="337" spans="1:5" x14ac:dyDescent="0.25">
      <c r="A337" s="1006"/>
      <c r="B337" s="1007"/>
      <c r="C337" s="1008"/>
      <c r="D337" s="1007"/>
      <c r="E337" s="1007"/>
    </row>
    <row r="338" spans="1:5" x14ac:dyDescent="0.25">
      <c r="A338" s="1006"/>
      <c r="B338" s="1007"/>
      <c r="C338" s="1008"/>
      <c r="D338" s="1007"/>
      <c r="E338" s="1007"/>
    </row>
    <row r="339" spans="1:5" x14ac:dyDescent="0.25">
      <c r="A339" s="1006"/>
      <c r="B339" s="1007"/>
      <c r="C339" s="1008"/>
      <c r="D339" s="1007"/>
      <c r="E339" s="1007"/>
    </row>
    <row r="340" spans="1:5" x14ac:dyDescent="0.25">
      <c r="A340" s="1006"/>
      <c r="B340" s="1007"/>
      <c r="C340" s="1008"/>
      <c r="D340" s="1007"/>
      <c r="E340" s="1007"/>
    </row>
    <row r="341" spans="1:5" x14ac:dyDescent="0.25">
      <c r="A341" s="1006"/>
      <c r="B341" s="1007"/>
      <c r="C341" s="1008"/>
      <c r="D341" s="1007"/>
      <c r="E341" s="1007"/>
    </row>
    <row r="342" spans="1:5" x14ac:dyDescent="0.25">
      <c r="A342" s="1006"/>
      <c r="B342" s="1007"/>
      <c r="C342" s="1008"/>
      <c r="D342" s="1007"/>
      <c r="E342" s="1007"/>
    </row>
    <row r="343" spans="1:5" x14ac:dyDescent="0.25">
      <c r="A343" s="1006"/>
      <c r="B343" s="1007"/>
      <c r="C343" s="1008"/>
      <c r="D343" s="1007"/>
      <c r="E343" s="1007"/>
    </row>
    <row r="344" spans="1:5" x14ac:dyDescent="0.25">
      <c r="A344" s="1006"/>
      <c r="B344" s="1007"/>
      <c r="C344" s="1008"/>
      <c r="D344" s="1007"/>
      <c r="E344" s="1007"/>
    </row>
    <row r="345" spans="1:5" x14ac:dyDescent="0.25">
      <c r="A345" s="1006"/>
      <c r="B345" s="1007"/>
      <c r="C345" s="1008"/>
      <c r="D345" s="1012"/>
      <c r="E345" s="1012"/>
    </row>
    <row r="346" spans="1:5" x14ac:dyDescent="0.25">
      <c r="A346" s="1006"/>
      <c r="B346" s="1007"/>
      <c r="C346" s="1008"/>
      <c r="D346" s="1012"/>
      <c r="E346" s="1012"/>
    </row>
    <row r="347" spans="1:5" x14ac:dyDescent="0.25">
      <c r="A347" s="1006"/>
      <c r="B347" s="1007"/>
      <c r="C347" s="1008"/>
      <c r="D347" s="1012"/>
      <c r="E347" s="1012"/>
    </row>
    <row r="348" spans="1:5" x14ac:dyDescent="0.25">
      <c r="A348" s="1006"/>
      <c r="B348" s="1007"/>
      <c r="C348" s="1008"/>
      <c r="D348" s="1012"/>
      <c r="E348" s="1012"/>
    </row>
    <row r="349" spans="1:5" x14ac:dyDescent="0.25">
      <c r="A349" s="1009"/>
      <c r="B349" s="1010"/>
      <c r="C349" s="1011"/>
      <c r="D349" s="1010"/>
      <c r="E349" s="1010"/>
    </row>
    <row r="350" spans="1:5" x14ac:dyDescent="0.25">
      <c r="A350" s="1006"/>
      <c r="B350" s="1007"/>
      <c r="C350" s="1008"/>
      <c r="D350" s="1007"/>
      <c r="E350" s="1007"/>
    </row>
    <row r="351" spans="1:5" x14ac:dyDescent="0.25">
      <c r="A351" s="1006"/>
      <c r="B351" s="1007"/>
      <c r="C351" s="1008"/>
      <c r="D351" s="1007"/>
      <c r="E351" s="1007"/>
    </row>
    <row r="352" spans="1:5" x14ac:dyDescent="0.25">
      <c r="A352" s="1006"/>
      <c r="B352" s="1007"/>
      <c r="C352" s="1008"/>
      <c r="D352" s="1012"/>
      <c r="E352" s="1012"/>
    </row>
    <row r="353" spans="1:5" x14ac:dyDescent="0.25">
      <c r="A353" s="1006"/>
      <c r="B353" s="1007"/>
      <c r="C353" s="1008"/>
      <c r="D353" s="1012"/>
      <c r="E353" s="1012"/>
    </row>
    <row r="354" spans="1:5" x14ac:dyDescent="0.25">
      <c r="A354" s="1006"/>
      <c r="B354" s="1007"/>
      <c r="C354" s="1008"/>
      <c r="D354" s="1012"/>
      <c r="E354" s="1012"/>
    </row>
    <row r="355" spans="1:5" x14ac:dyDescent="0.25">
      <c r="A355" s="1006"/>
      <c r="B355" s="1007"/>
      <c r="C355" s="1008"/>
      <c r="D355" s="1012"/>
      <c r="E355" s="1012"/>
    </row>
    <row r="356" spans="1:5" x14ac:dyDescent="0.25">
      <c r="A356" s="1006"/>
      <c r="B356" s="1007"/>
      <c r="C356" s="1008"/>
      <c r="D356" s="1012"/>
      <c r="E356" s="1012"/>
    </row>
    <row r="357" spans="1:5" x14ac:dyDescent="0.25">
      <c r="A357" s="1006"/>
      <c r="B357" s="1007"/>
      <c r="C357" s="1008"/>
      <c r="D357" s="1012"/>
      <c r="E357" s="1012"/>
    </row>
    <row r="358" spans="1:5" x14ac:dyDescent="0.25">
      <c r="A358" s="1006"/>
      <c r="B358" s="1007"/>
      <c r="C358" s="1008"/>
      <c r="D358" s="1012"/>
      <c r="E358" s="1012"/>
    </row>
    <row r="359" spans="1:5" x14ac:dyDescent="0.25">
      <c r="A359" s="1006"/>
      <c r="B359" s="1007"/>
      <c r="C359" s="1008"/>
      <c r="D359" s="1012"/>
      <c r="E359" s="1012"/>
    </row>
    <row r="360" spans="1:5" x14ac:dyDescent="0.25">
      <c r="A360" s="1006"/>
      <c r="B360" s="1007"/>
      <c r="C360" s="1008"/>
      <c r="D360" s="1012"/>
      <c r="E360" s="1012"/>
    </row>
    <row r="361" spans="1:5" x14ac:dyDescent="0.25">
      <c r="A361" s="1006"/>
      <c r="B361" s="1007"/>
      <c r="C361" s="1008"/>
      <c r="D361" s="1012"/>
      <c r="E361" s="1012"/>
    </row>
    <row r="362" spans="1:5" x14ac:dyDescent="0.25">
      <c r="A362" s="1006"/>
      <c r="B362" s="1007"/>
      <c r="C362" s="1008"/>
      <c r="D362" s="1012"/>
      <c r="E362" s="1012"/>
    </row>
    <row r="363" spans="1:5" x14ac:dyDescent="0.25">
      <c r="A363" s="1006"/>
      <c r="B363" s="1007"/>
      <c r="C363" s="1008"/>
      <c r="D363" s="1012"/>
      <c r="E363" s="1012"/>
    </row>
    <row r="364" spans="1:5" x14ac:dyDescent="0.25">
      <c r="A364" s="1006"/>
      <c r="B364" s="1007"/>
      <c r="C364" s="1008"/>
      <c r="D364" s="1012"/>
      <c r="E364" s="1012"/>
    </row>
    <row r="365" spans="1:5" x14ac:dyDescent="0.25">
      <c r="A365" s="1006"/>
      <c r="B365" s="1007"/>
      <c r="C365" s="1008"/>
      <c r="D365" s="1012"/>
      <c r="E365" s="1012"/>
    </row>
    <row r="366" spans="1:5" x14ac:dyDescent="0.25">
      <c r="A366" s="1006"/>
      <c r="B366" s="1007"/>
      <c r="C366" s="1008"/>
      <c r="D366" s="1012"/>
      <c r="E366" s="1012"/>
    </row>
    <row r="367" spans="1:5" x14ac:dyDescent="0.25">
      <c r="A367" s="1006"/>
      <c r="B367" s="1007"/>
      <c r="C367" s="1008"/>
      <c r="D367" s="1012"/>
      <c r="E367" s="1012"/>
    </row>
    <row r="368" spans="1:5" x14ac:dyDescent="0.25">
      <c r="A368" s="1006"/>
      <c r="B368" s="1007"/>
      <c r="C368" s="1008"/>
      <c r="D368" s="1012"/>
      <c r="E368" s="1012"/>
    </row>
    <row r="369" spans="1:5" x14ac:dyDescent="0.25">
      <c r="A369" s="1006"/>
      <c r="B369" s="1007"/>
      <c r="C369" s="1008"/>
      <c r="D369" s="1012"/>
      <c r="E369" s="1012"/>
    </row>
    <row r="370" spans="1:5" x14ac:dyDescent="0.25">
      <c r="A370" s="1006"/>
      <c r="B370" s="1007"/>
      <c r="C370" s="1008"/>
      <c r="D370" s="1012"/>
      <c r="E370" s="1012"/>
    </row>
    <row r="371" spans="1:5" x14ac:dyDescent="0.25">
      <c r="A371" s="1006"/>
      <c r="B371" s="1007"/>
      <c r="C371" s="1008"/>
      <c r="D371" s="1012"/>
      <c r="E371" s="1012"/>
    </row>
    <row r="372" spans="1:5" x14ac:dyDescent="0.25">
      <c r="A372" s="1006"/>
      <c r="B372" s="1007"/>
      <c r="C372" s="1008"/>
      <c r="D372" s="1012"/>
      <c r="E372" s="1012"/>
    </row>
    <row r="373" spans="1:5" x14ac:dyDescent="0.25">
      <c r="A373" s="1006"/>
      <c r="B373" s="1007"/>
      <c r="C373" s="1008"/>
      <c r="D373" s="1012"/>
      <c r="E373" s="1012"/>
    </row>
    <row r="374" spans="1:5" x14ac:dyDescent="0.25">
      <c r="A374" s="1009"/>
      <c r="B374" s="1010"/>
      <c r="C374" s="1014"/>
      <c r="D374" s="1010"/>
      <c r="E374" s="1010"/>
    </row>
    <row r="375" spans="1:5" x14ac:dyDescent="0.25">
      <c r="A375" s="1006"/>
      <c r="B375" s="1007"/>
      <c r="C375" s="1008"/>
      <c r="D375" s="1012"/>
      <c r="E375" s="1012"/>
    </row>
  </sheetData>
  <autoFilter ref="A8:F164"/>
  <mergeCells count="7">
    <mergeCell ref="A163:F163"/>
    <mergeCell ref="A137:A144"/>
    <mergeCell ref="A2:F2"/>
    <mergeCell ref="C1:F1"/>
    <mergeCell ref="A4:C4"/>
    <mergeCell ref="A5:C5"/>
    <mergeCell ref="A6:C6"/>
  </mergeCells>
  <pageMargins left="0.51181102362204722" right="0.31496062992125984" top="0.55118110236220474" bottom="0.35433070866141736" header="0.31496062992125984" footer="0.31496062992125984"/>
  <pageSetup paperSize="9" scale="75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4"/>
  <sheetViews>
    <sheetView view="pageBreakPreview" topLeftCell="A13" zoomScale="110" zoomScaleNormal="100" zoomScaleSheetLayoutView="110" workbookViewId="0">
      <selection activeCell="A3" sqref="A3:E3"/>
    </sheetView>
  </sheetViews>
  <sheetFormatPr defaultRowHeight="12.75" x14ac:dyDescent="0.2"/>
  <cols>
    <col min="1" max="1" width="33.140625" style="125" customWidth="1"/>
    <col min="2" max="2" width="8.7109375" style="126" customWidth="1"/>
    <col min="3" max="3" width="15.7109375" style="97" customWidth="1"/>
    <col min="4" max="4" width="16.140625" style="665" customWidth="1"/>
    <col min="5" max="5" width="15" style="127" customWidth="1"/>
    <col min="6" max="6" width="29.28515625" style="97" customWidth="1"/>
    <col min="7" max="7" width="35.42578125" style="98" customWidth="1"/>
    <col min="8" max="8" width="8" style="97" customWidth="1"/>
    <col min="9" max="9" width="14.42578125" style="97" customWidth="1"/>
    <col min="10" max="10" width="10.7109375" style="97" customWidth="1"/>
    <col min="11" max="11" width="17.5703125" style="97" customWidth="1"/>
    <col min="12" max="240" width="9.140625" style="97"/>
    <col min="241" max="241" width="33.140625" style="97" customWidth="1"/>
    <col min="242" max="242" width="8.7109375" style="97" customWidth="1"/>
    <col min="243" max="243" width="20.7109375" style="97" customWidth="1"/>
    <col min="244" max="244" width="10.5703125" style="97" customWidth="1"/>
    <col min="245" max="245" width="13.85546875" style="97" customWidth="1"/>
    <col min="246" max="496" width="9.140625" style="97"/>
    <col min="497" max="497" width="33.140625" style="97" customWidth="1"/>
    <col min="498" max="498" width="8.7109375" style="97" customWidth="1"/>
    <col min="499" max="499" width="20.7109375" style="97" customWidth="1"/>
    <col min="500" max="500" width="10.5703125" style="97" customWidth="1"/>
    <col min="501" max="501" width="13.85546875" style="97" customWidth="1"/>
    <col min="502" max="752" width="9.140625" style="97"/>
    <col min="753" max="753" width="33.140625" style="97" customWidth="1"/>
    <col min="754" max="754" width="8.7109375" style="97" customWidth="1"/>
    <col min="755" max="755" width="20.7109375" style="97" customWidth="1"/>
    <col min="756" max="756" width="10.5703125" style="97" customWidth="1"/>
    <col min="757" max="757" width="13.85546875" style="97" customWidth="1"/>
    <col min="758" max="1008" width="9.140625" style="97"/>
    <col min="1009" max="1009" width="33.140625" style="97" customWidth="1"/>
    <col min="1010" max="1010" width="8.7109375" style="97" customWidth="1"/>
    <col min="1011" max="1011" width="20.7109375" style="97" customWidth="1"/>
    <col min="1012" max="1012" width="10.5703125" style="97" customWidth="1"/>
    <col min="1013" max="1013" width="13.85546875" style="97" customWidth="1"/>
    <col min="1014" max="1264" width="9.140625" style="97"/>
    <col min="1265" max="1265" width="33.140625" style="97" customWidth="1"/>
    <col min="1266" max="1266" width="8.7109375" style="97" customWidth="1"/>
    <col min="1267" max="1267" width="20.7109375" style="97" customWidth="1"/>
    <col min="1268" max="1268" width="10.5703125" style="97" customWidth="1"/>
    <col min="1269" max="1269" width="13.85546875" style="97" customWidth="1"/>
    <col min="1270" max="1520" width="9.140625" style="97"/>
    <col min="1521" max="1521" width="33.140625" style="97" customWidth="1"/>
    <col min="1522" max="1522" width="8.7109375" style="97" customWidth="1"/>
    <col min="1523" max="1523" width="20.7109375" style="97" customWidth="1"/>
    <col min="1524" max="1524" width="10.5703125" style="97" customWidth="1"/>
    <col min="1525" max="1525" width="13.85546875" style="97" customWidth="1"/>
    <col min="1526" max="1776" width="9.140625" style="97"/>
    <col min="1777" max="1777" width="33.140625" style="97" customWidth="1"/>
    <col min="1778" max="1778" width="8.7109375" style="97" customWidth="1"/>
    <col min="1779" max="1779" width="20.7109375" style="97" customWidth="1"/>
    <col min="1780" max="1780" width="10.5703125" style="97" customWidth="1"/>
    <col min="1781" max="1781" width="13.85546875" style="97" customWidth="1"/>
    <col min="1782" max="2032" width="9.140625" style="97"/>
    <col min="2033" max="2033" width="33.140625" style="97" customWidth="1"/>
    <col min="2034" max="2034" width="8.7109375" style="97" customWidth="1"/>
    <col min="2035" max="2035" width="20.7109375" style="97" customWidth="1"/>
    <col min="2036" max="2036" width="10.5703125" style="97" customWidth="1"/>
    <col min="2037" max="2037" width="13.85546875" style="97" customWidth="1"/>
    <col min="2038" max="2288" width="9.140625" style="97"/>
    <col min="2289" max="2289" width="33.140625" style="97" customWidth="1"/>
    <col min="2290" max="2290" width="8.7109375" style="97" customWidth="1"/>
    <col min="2291" max="2291" width="20.7109375" style="97" customWidth="1"/>
    <col min="2292" max="2292" width="10.5703125" style="97" customWidth="1"/>
    <col min="2293" max="2293" width="13.85546875" style="97" customWidth="1"/>
    <col min="2294" max="2544" width="9.140625" style="97"/>
    <col min="2545" max="2545" width="33.140625" style="97" customWidth="1"/>
    <col min="2546" max="2546" width="8.7109375" style="97" customWidth="1"/>
    <col min="2547" max="2547" width="20.7109375" style="97" customWidth="1"/>
    <col min="2548" max="2548" width="10.5703125" style="97" customWidth="1"/>
    <col min="2549" max="2549" width="13.85546875" style="97" customWidth="1"/>
    <col min="2550" max="2800" width="9.140625" style="97"/>
    <col min="2801" max="2801" width="33.140625" style="97" customWidth="1"/>
    <col min="2802" max="2802" width="8.7109375" style="97" customWidth="1"/>
    <col min="2803" max="2803" width="20.7109375" style="97" customWidth="1"/>
    <col min="2804" max="2804" width="10.5703125" style="97" customWidth="1"/>
    <col min="2805" max="2805" width="13.85546875" style="97" customWidth="1"/>
    <col min="2806" max="3056" width="9.140625" style="97"/>
    <col min="3057" max="3057" width="33.140625" style="97" customWidth="1"/>
    <col min="3058" max="3058" width="8.7109375" style="97" customWidth="1"/>
    <col min="3059" max="3059" width="20.7109375" style="97" customWidth="1"/>
    <col min="3060" max="3060" width="10.5703125" style="97" customWidth="1"/>
    <col min="3061" max="3061" width="13.85546875" style="97" customWidth="1"/>
    <col min="3062" max="3312" width="9.140625" style="97"/>
    <col min="3313" max="3313" width="33.140625" style="97" customWidth="1"/>
    <col min="3314" max="3314" width="8.7109375" style="97" customWidth="1"/>
    <col min="3315" max="3315" width="20.7109375" style="97" customWidth="1"/>
    <col min="3316" max="3316" width="10.5703125" style="97" customWidth="1"/>
    <col min="3317" max="3317" width="13.85546875" style="97" customWidth="1"/>
    <col min="3318" max="3568" width="9.140625" style="97"/>
    <col min="3569" max="3569" width="33.140625" style="97" customWidth="1"/>
    <col min="3570" max="3570" width="8.7109375" style="97" customWidth="1"/>
    <col min="3571" max="3571" width="20.7109375" style="97" customWidth="1"/>
    <col min="3572" max="3572" width="10.5703125" style="97" customWidth="1"/>
    <col min="3573" max="3573" width="13.85546875" style="97" customWidth="1"/>
    <col min="3574" max="3824" width="9.140625" style="97"/>
    <col min="3825" max="3825" width="33.140625" style="97" customWidth="1"/>
    <col min="3826" max="3826" width="8.7109375" style="97" customWidth="1"/>
    <col min="3827" max="3827" width="20.7109375" style="97" customWidth="1"/>
    <col min="3828" max="3828" width="10.5703125" style="97" customWidth="1"/>
    <col min="3829" max="3829" width="13.85546875" style="97" customWidth="1"/>
    <col min="3830" max="4080" width="9.140625" style="97"/>
    <col min="4081" max="4081" width="33.140625" style="97" customWidth="1"/>
    <col min="4082" max="4082" width="8.7109375" style="97" customWidth="1"/>
    <col min="4083" max="4083" width="20.7109375" style="97" customWidth="1"/>
    <col min="4084" max="4084" width="10.5703125" style="97" customWidth="1"/>
    <col min="4085" max="4085" width="13.85546875" style="97" customWidth="1"/>
    <col min="4086" max="4336" width="9.140625" style="97"/>
    <col min="4337" max="4337" width="33.140625" style="97" customWidth="1"/>
    <col min="4338" max="4338" width="8.7109375" style="97" customWidth="1"/>
    <col min="4339" max="4339" width="20.7109375" style="97" customWidth="1"/>
    <col min="4340" max="4340" width="10.5703125" style="97" customWidth="1"/>
    <col min="4341" max="4341" width="13.85546875" style="97" customWidth="1"/>
    <col min="4342" max="4592" width="9.140625" style="97"/>
    <col min="4593" max="4593" width="33.140625" style="97" customWidth="1"/>
    <col min="4594" max="4594" width="8.7109375" style="97" customWidth="1"/>
    <col min="4595" max="4595" width="20.7109375" style="97" customWidth="1"/>
    <col min="4596" max="4596" width="10.5703125" style="97" customWidth="1"/>
    <col min="4597" max="4597" width="13.85546875" style="97" customWidth="1"/>
    <col min="4598" max="4848" width="9.140625" style="97"/>
    <col min="4849" max="4849" width="33.140625" style="97" customWidth="1"/>
    <col min="4850" max="4850" width="8.7109375" style="97" customWidth="1"/>
    <col min="4851" max="4851" width="20.7109375" style="97" customWidth="1"/>
    <col min="4852" max="4852" width="10.5703125" style="97" customWidth="1"/>
    <col min="4853" max="4853" width="13.85546875" style="97" customWidth="1"/>
    <col min="4854" max="5104" width="9.140625" style="97"/>
    <col min="5105" max="5105" width="33.140625" style="97" customWidth="1"/>
    <col min="5106" max="5106" width="8.7109375" style="97" customWidth="1"/>
    <col min="5107" max="5107" width="20.7109375" style="97" customWidth="1"/>
    <col min="5108" max="5108" width="10.5703125" style="97" customWidth="1"/>
    <col min="5109" max="5109" width="13.85546875" style="97" customWidth="1"/>
    <col min="5110" max="5360" width="9.140625" style="97"/>
    <col min="5361" max="5361" width="33.140625" style="97" customWidth="1"/>
    <col min="5362" max="5362" width="8.7109375" style="97" customWidth="1"/>
    <col min="5363" max="5363" width="20.7109375" style="97" customWidth="1"/>
    <col min="5364" max="5364" width="10.5703125" style="97" customWidth="1"/>
    <col min="5365" max="5365" width="13.85546875" style="97" customWidth="1"/>
    <col min="5366" max="5616" width="9.140625" style="97"/>
    <col min="5617" max="5617" width="33.140625" style="97" customWidth="1"/>
    <col min="5618" max="5618" width="8.7109375" style="97" customWidth="1"/>
    <col min="5619" max="5619" width="20.7109375" style="97" customWidth="1"/>
    <col min="5620" max="5620" width="10.5703125" style="97" customWidth="1"/>
    <col min="5621" max="5621" width="13.85546875" style="97" customWidth="1"/>
    <col min="5622" max="5872" width="9.140625" style="97"/>
    <col min="5873" max="5873" width="33.140625" style="97" customWidth="1"/>
    <col min="5874" max="5874" width="8.7109375" style="97" customWidth="1"/>
    <col min="5875" max="5875" width="20.7109375" style="97" customWidth="1"/>
    <col min="5876" max="5876" width="10.5703125" style="97" customWidth="1"/>
    <col min="5877" max="5877" width="13.85546875" style="97" customWidth="1"/>
    <col min="5878" max="6128" width="9.140625" style="97"/>
    <col min="6129" max="6129" width="33.140625" style="97" customWidth="1"/>
    <col min="6130" max="6130" width="8.7109375" style="97" customWidth="1"/>
    <col min="6131" max="6131" width="20.7109375" style="97" customWidth="1"/>
    <col min="6132" max="6132" width="10.5703125" style="97" customWidth="1"/>
    <col min="6133" max="6133" width="13.85546875" style="97" customWidth="1"/>
    <col min="6134" max="6384" width="9.140625" style="97"/>
    <col min="6385" max="6385" width="33.140625" style="97" customWidth="1"/>
    <col min="6386" max="6386" width="8.7109375" style="97" customWidth="1"/>
    <col min="6387" max="6387" width="20.7109375" style="97" customWidth="1"/>
    <col min="6388" max="6388" width="10.5703125" style="97" customWidth="1"/>
    <col min="6389" max="6389" width="13.85546875" style="97" customWidth="1"/>
    <col min="6390" max="6640" width="9.140625" style="97"/>
    <col min="6641" max="6641" width="33.140625" style="97" customWidth="1"/>
    <col min="6642" max="6642" width="8.7109375" style="97" customWidth="1"/>
    <col min="6643" max="6643" width="20.7109375" style="97" customWidth="1"/>
    <col min="6644" max="6644" width="10.5703125" style="97" customWidth="1"/>
    <col min="6645" max="6645" width="13.85546875" style="97" customWidth="1"/>
    <col min="6646" max="6896" width="9.140625" style="97"/>
    <col min="6897" max="6897" width="33.140625" style="97" customWidth="1"/>
    <col min="6898" max="6898" width="8.7109375" style="97" customWidth="1"/>
    <col min="6899" max="6899" width="20.7109375" style="97" customWidth="1"/>
    <col min="6900" max="6900" width="10.5703125" style="97" customWidth="1"/>
    <col min="6901" max="6901" width="13.85546875" style="97" customWidth="1"/>
    <col min="6902" max="7152" width="9.140625" style="97"/>
    <col min="7153" max="7153" width="33.140625" style="97" customWidth="1"/>
    <col min="7154" max="7154" width="8.7109375" style="97" customWidth="1"/>
    <col min="7155" max="7155" width="20.7109375" style="97" customWidth="1"/>
    <col min="7156" max="7156" width="10.5703125" style="97" customWidth="1"/>
    <col min="7157" max="7157" width="13.85546875" style="97" customWidth="1"/>
    <col min="7158" max="7408" width="9.140625" style="97"/>
    <col min="7409" max="7409" width="33.140625" style="97" customWidth="1"/>
    <col min="7410" max="7410" width="8.7109375" style="97" customWidth="1"/>
    <col min="7411" max="7411" width="20.7109375" style="97" customWidth="1"/>
    <col min="7412" max="7412" width="10.5703125" style="97" customWidth="1"/>
    <col min="7413" max="7413" width="13.85546875" style="97" customWidth="1"/>
    <col min="7414" max="7664" width="9.140625" style="97"/>
    <col min="7665" max="7665" width="33.140625" style="97" customWidth="1"/>
    <col min="7666" max="7666" width="8.7109375" style="97" customWidth="1"/>
    <col min="7667" max="7667" width="20.7109375" style="97" customWidth="1"/>
    <col min="7668" max="7668" width="10.5703125" style="97" customWidth="1"/>
    <col min="7669" max="7669" width="13.85546875" style="97" customWidth="1"/>
    <col min="7670" max="7920" width="9.140625" style="97"/>
    <col min="7921" max="7921" width="33.140625" style="97" customWidth="1"/>
    <col min="7922" max="7922" width="8.7109375" style="97" customWidth="1"/>
    <col min="7923" max="7923" width="20.7109375" style="97" customWidth="1"/>
    <col min="7924" max="7924" width="10.5703125" style="97" customWidth="1"/>
    <col min="7925" max="7925" width="13.85546875" style="97" customWidth="1"/>
    <col min="7926" max="8176" width="9.140625" style="97"/>
    <col min="8177" max="8177" width="33.140625" style="97" customWidth="1"/>
    <col min="8178" max="8178" width="8.7109375" style="97" customWidth="1"/>
    <col min="8179" max="8179" width="20.7109375" style="97" customWidth="1"/>
    <col min="8180" max="8180" width="10.5703125" style="97" customWidth="1"/>
    <col min="8181" max="8181" width="13.85546875" style="97" customWidth="1"/>
    <col min="8182" max="8432" width="9.140625" style="97"/>
    <col min="8433" max="8433" width="33.140625" style="97" customWidth="1"/>
    <col min="8434" max="8434" width="8.7109375" style="97" customWidth="1"/>
    <col min="8435" max="8435" width="20.7109375" style="97" customWidth="1"/>
    <col min="8436" max="8436" width="10.5703125" style="97" customWidth="1"/>
    <col min="8437" max="8437" width="13.85546875" style="97" customWidth="1"/>
    <col min="8438" max="8688" width="9.140625" style="97"/>
    <col min="8689" max="8689" width="33.140625" style="97" customWidth="1"/>
    <col min="8690" max="8690" width="8.7109375" style="97" customWidth="1"/>
    <col min="8691" max="8691" width="20.7109375" style="97" customWidth="1"/>
    <col min="8692" max="8692" width="10.5703125" style="97" customWidth="1"/>
    <col min="8693" max="8693" width="13.85546875" style="97" customWidth="1"/>
    <col min="8694" max="8944" width="9.140625" style="97"/>
    <col min="8945" max="8945" width="33.140625" style="97" customWidth="1"/>
    <col min="8946" max="8946" width="8.7109375" style="97" customWidth="1"/>
    <col min="8947" max="8947" width="20.7109375" style="97" customWidth="1"/>
    <col min="8948" max="8948" width="10.5703125" style="97" customWidth="1"/>
    <col min="8949" max="8949" width="13.85546875" style="97" customWidth="1"/>
    <col min="8950" max="9200" width="9.140625" style="97"/>
    <col min="9201" max="9201" width="33.140625" style="97" customWidth="1"/>
    <col min="9202" max="9202" width="8.7109375" style="97" customWidth="1"/>
    <col min="9203" max="9203" width="20.7109375" style="97" customWidth="1"/>
    <col min="9204" max="9204" width="10.5703125" style="97" customWidth="1"/>
    <col min="9205" max="9205" width="13.85546875" style="97" customWidth="1"/>
    <col min="9206" max="9456" width="9.140625" style="97"/>
    <col min="9457" max="9457" width="33.140625" style="97" customWidth="1"/>
    <col min="9458" max="9458" width="8.7109375" style="97" customWidth="1"/>
    <col min="9459" max="9459" width="20.7109375" style="97" customWidth="1"/>
    <col min="9460" max="9460" width="10.5703125" style="97" customWidth="1"/>
    <col min="9461" max="9461" width="13.85546875" style="97" customWidth="1"/>
    <col min="9462" max="9712" width="9.140625" style="97"/>
    <col min="9713" max="9713" width="33.140625" style="97" customWidth="1"/>
    <col min="9714" max="9714" width="8.7109375" style="97" customWidth="1"/>
    <col min="9715" max="9715" width="20.7109375" style="97" customWidth="1"/>
    <col min="9716" max="9716" width="10.5703125" style="97" customWidth="1"/>
    <col min="9717" max="9717" width="13.85546875" style="97" customWidth="1"/>
    <col min="9718" max="9968" width="9.140625" style="97"/>
    <col min="9969" max="9969" width="33.140625" style="97" customWidth="1"/>
    <col min="9970" max="9970" width="8.7109375" style="97" customWidth="1"/>
    <col min="9971" max="9971" width="20.7109375" style="97" customWidth="1"/>
    <col min="9972" max="9972" width="10.5703125" style="97" customWidth="1"/>
    <col min="9973" max="9973" width="13.85546875" style="97" customWidth="1"/>
    <col min="9974" max="10224" width="9.140625" style="97"/>
    <col min="10225" max="10225" width="33.140625" style="97" customWidth="1"/>
    <col min="10226" max="10226" width="8.7109375" style="97" customWidth="1"/>
    <col min="10227" max="10227" width="20.7109375" style="97" customWidth="1"/>
    <col min="10228" max="10228" width="10.5703125" style="97" customWidth="1"/>
    <col min="10229" max="10229" width="13.85546875" style="97" customWidth="1"/>
    <col min="10230" max="10480" width="9.140625" style="97"/>
    <col min="10481" max="10481" width="33.140625" style="97" customWidth="1"/>
    <col min="10482" max="10482" width="8.7109375" style="97" customWidth="1"/>
    <col min="10483" max="10483" width="20.7109375" style="97" customWidth="1"/>
    <col min="10484" max="10484" width="10.5703125" style="97" customWidth="1"/>
    <col min="10485" max="10485" width="13.85546875" style="97" customWidth="1"/>
    <col min="10486" max="10736" width="9.140625" style="97"/>
    <col min="10737" max="10737" width="33.140625" style="97" customWidth="1"/>
    <col min="10738" max="10738" width="8.7109375" style="97" customWidth="1"/>
    <col min="10739" max="10739" width="20.7109375" style="97" customWidth="1"/>
    <col min="10740" max="10740" width="10.5703125" style="97" customWidth="1"/>
    <col min="10741" max="10741" width="13.85546875" style="97" customWidth="1"/>
    <col min="10742" max="10992" width="9.140625" style="97"/>
    <col min="10993" max="10993" width="33.140625" style="97" customWidth="1"/>
    <col min="10994" max="10994" width="8.7109375" style="97" customWidth="1"/>
    <col min="10995" max="10995" width="20.7109375" style="97" customWidth="1"/>
    <col min="10996" max="10996" width="10.5703125" style="97" customWidth="1"/>
    <col min="10997" max="10997" width="13.85546875" style="97" customWidth="1"/>
    <col min="10998" max="11248" width="9.140625" style="97"/>
    <col min="11249" max="11249" width="33.140625" style="97" customWidth="1"/>
    <col min="11250" max="11250" width="8.7109375" style="97" customWidth="1"/>
    <col min="11251" max="11251" width="20.7109375" style="97" customWidth="1"/>
    <col min="11252" max="11252" width="10.5703125" style="97" customWidth="1"/>
    <col min="11253" max="11253" width="13.85546875" style="97" customWidth="1"/>
    <col min="11254" max="11504" width="9.140625" style="97"/>
    <col min="11505" max="11505" width="33.140625" style="97" customWidth="1"/>
    <col min="11506" max="11506" width="8.7109375" style="97" customWidth="1"/>
    <col min="11507" max="11507" width="20.7109375" style="97" customWidth="1"/>
    <col min="11508" max="11508" width="10.5703125" style="97" customWidth="1"/>
    <col min="11509" max="11509" width="13.85546875" style="97" customWidth="1"/>
    <col min="11510" max="11760" width="9.140625" style="97"/>
    <col min="11761" max="11761" width="33.140625" style="97" customWidth="1"/>
    <col min="11762" max="11762" width="8.7109375" style="97" customWidth="1"/>
    <col min="11763" max="11763" width="20.7109375" style="97" customWidth="1"/>
    <col min="11764" max="11764" width="10.5703125" style="97" customWidth="1"/>
    <col min="11765" max="11765" width="13.85546875" style="97" customWidth="1"/>
    <col min="11766" max="12016" width="9.140625" style="97"/>
    <col min="12017" max="12017" width="33.140625" style="97" customWidth="1"/>
    <col min="12018" max="12018" width="8.7109375" style="97" customWidth="1"/>
    <col min="12019" max="12019" width="20.7109375" style="97" customWidth="1"/>
    <col min="12020" max="12020" width="10.5703125" style="97" customWidth="1"/>
    <col min="12021" max="12021" width="13.85546875" style="97" customWidth="1"/>
    <col min="12022" max="12272" width="9.140625" style="97"/>
    <col min="12273" max="12273" width="33.140625" style="97" customWidth="1"/>
    <col min="12274" max="12274" width="8.7109375" style="97" customWidth="1"/>
    <col min="12275" max="12275" width="20.7109375" style="97" customWidth="1"/>
    <col min="12276" max="12276" width="10.5703125" style="97" customWidth="1"/>
    <col min="12277" max="12277" width="13.85546875" style="97" customWidth="1"/>
    <col min="12278" max="12528" width="9.140625" style="97"/>
    <col min="12529" max="12529" width="33.140625" style="97" customWidth="1"/>
    <col min="12530" max="12530" width="8.7109375" style="97" customWidth="1"/>
    <col min="12531" max="12531" width="20.7109375" style="97" customWidth="1"/>
    <col min="12532" max="12532" width="10.5703125" style="97" customWidth="1"/>
    <col min="12533" max="12533" width="13.85546875" style="97" customWidth="1"/>
    <col min="12534" max="12784" width="9.140625" style="97"/>
    <col min="12785" max="12785" width="33.140625" style="97" customWidth="1"/>
    <col min="12786" max="12786" width="8.7109375" style="97" customWidth="1"/>
    <col min="12787" max="12787" width="20.7109375" style="97" customWidth="1"/>
    <col min="12788" max="12788" width="10.5703125" style="97" customWidth="1"/>
    <col min="12789" max="12789" width="13.85546875" style="97" customWidth="1"/>
    <col min="12790" max="13040" width="9.140625" style="97"/>
    <col min="13041" max="13041" width="33.140625" style="97" customWidth="1"/>
    <col min="13042" max="13042" width="8.7109375" style="97" customWidth="1"/>
    <col min="13043" max="13043" width="20.7109375" style="97" customWidth="1"/>
    <col min="13044" max="13044" width="10.5703125" style="97" customWidth="1"/>
    <col min="13045" max="13045" width="13.85546875" style="97" customWidth="1"/>
    <col min="13046" max="13296" width="9.140625" style="97"/>
    <col min="13297" max="13297" width="33.140625" style="97" customWidth="1"/>
    <col min="13298" max="13298" width="8.7109375" style="97" customWidth="1"/>
    <col min="13299" max="13299" width="20.7109375" style="97" customWidth="1"/>
    <col min="13300" max="13300" width="10.5703125" style="97" customWidth="1"/>
    <col min="13301" max="13301" width="13.85546875" style="97" customWidth="1"/>
    <col min="13302" max="13552" width="9.140625" style="97"/>
    <col min="13553" max="13553" width="33.140625" style="97" customWidth="1"/>
    <col min="13554" max="13554" width="8.7109375" style="97" customWidth="1"/>
    <col min="13555" max="13555" width="20.7109375" style="97" customWidth="1"/>
    <col min="13556" max="13556" width="10.5703125" style="97" customWidth="1"/>
    <col min="13557" max="13557" width="13.85546875" style="97" customWidth="1"/>
    <col min="13558" max="13808" width="9.140625" style="97"/>
    <col min="13809" max="13809" width="33.140625" style="97" customWidth="1"/>
    <col min="13810" max="13810" width="8.7109375" style="97" customWidth="1"/>
    <col min="13811" max="13811" width="20.7109375" style="97" customWidth="1"/>
    <col min="13812" max="13812" width="10.5703125" style="97" customWidth="1"/>
    <col min="13813" max="13813" width="13.85546875" style="97" customWidth="1"/>
    <col min="13814" max="14064" width="9.140625" style="97"/>
    <col min="14065" max="14065" width="33.140625" style="97" customWidth="1"/>
    <col min="14066" max="14066" width="8.7109375" style="97" customWidth="1"/>
    <col min="14067" max="14067" width="20.7109375" style="97" customWidth="1"/>
    <col min="14068" max="14068" width="10.5703125" style="97" customWidth="1"/>
    <col min="14069" max="14069" width="13.85546875" style="97" customWidth="1"/>
    <col min="14070" max="14320" width="9.140625" style="97"/>
    <col min="14321" max="14321" width="33.140625" style="97" customWidth="1"/>
    <col min="14322" max="14322" width="8.7109375" style="97" customWidth="1"/>
    <col min="14323" max="14323" width="20.7109375" style="97" customWidth="1"/>
    <col min="14324" max="14324" width="10.5703125" style="97" customWidth="1"/>
    <col min="14325" max="14325" width="13.85546875" style="97" customWidth="1"/>
    <col min="14326" max="14576" width="9.140625" style="97"/>
    <col min="14577" max="14577" width="33.140625" style="97" customWidth="1"/>
    <col min="14578" max="14578" width="8.7109375" style="97" customWidth="1"/>
    <col min="14579" max="14579" width="20.7109375" style="97" customWidth="1"/>
    <col min="14580" max="14580" width="10.5703125" style="97" customWidth="1"/>
    <col min="14581" max="14581" width="13.85546875" style="97" customWidth="1"/>
    <col min="14582" max="14832" width="9.140625" style="97"/>
    <col min="14833" max="14833" width="33.140625" style="97" customWidth="1"/>
    <col min="14834" max="14834" width="8.7109375" style="97" customWidth="1"/>
    <col min="14835" max="14835" width="20.7109375" style="97" customWidth="1"/>
    <col min="14836" max="14836" width="10.5703125" style="97" customWidth="1"/>
    <col min="14837" max="14837" width="13.85546875" style="97" customWidth="1"/>
    <col min="14838" max="15088" width="9.140625" style="97"/>
    <col min="15089" max="15089" width="33.140625" style="97" customWidth="1"/>
    <col min="15090" max="15090" width="8.7109375" style="97" customWidth="1"/>
    <col min="15091" max="15091" width="20.7109375" style="97" customWidth="1"/>
    <col min="15092" max="15092" width="10.5703125" style="97" customWidth="1"/>
    <col min="15093" max="15093" width="13.85546875" style="97" customWidth="1"/>
    <col min="15094" max="15344" width="9.140625" style="97"/>
    <col min="15345" max="15345" width="33.140625" style="97" customWidth="1"/>
    <col min="15346" max="15346" width="8.7109375" style="97" customWidth="1"/>
    <col min="15347" max="15347" width="20.7109375" style="97" customWidth="1"/>
    <col min="15348" max="15348" width="10.5703125" style="97" customWidth="1"/>
    <col min="15349" max="15349" width="13.85546875" style="97" customWidth="1"/>
    <col min="15350" max="15600" width="9.140625" style="97"/>
    <col min="15601" max="15601" width="33.140625" style="97" customWidth="1"/>
    <col min="15602" max="15602" width="8.7109375" style="97" customWidth="1"/>
    <col min="15603" max="15603" width="20.7109375" style="97" customWidth="1"/>
    <col min="15604" max="15604" width="10.5703125" style="97" customWidth="1"/>
    <col min="15605" max="15605" width="13.85546875" style="97" customWidth="1"/>
    <col min="15606" max="15856" width="9.140625" style="97"/>
    <col min="15857" max="15857" width="33.140625" style="97" customWidth="1"/>
    <col min="15858" max="15858" width="8.7109375" style="97" customWidth="1"/>
    <col min="15859" max="15859" width="20.7109375" style="97" customWidth="1"/>
    <col min="15860" max="15860" width="10.5703125" style="97" customWidth="1"/>
    <col min="15861" max="15861" width="13.85546875" style="97" customWidth="1"/>
    <col min="15862" max="16112" width="9.140625" style="97"/>
    <col min="16113" max="16113" width="33.140625" style="97" customWidth="1"/>
    <col min="16114" max="16114" width="8.7109375" style="97" customWidth="1"/>
    <col min="16115" max="16115" width="20.7109375" style="97" customWidth="1"/>
    <col min="16116" max="16116" width="10.5703125" style="97" customWidth="1"/>
    <col min="16117" max="16117" width="13.85546875" style="97" customWidth="1"/>
    <col min="16118" max="16384" width="9.140625" style="97"/>
  </cols>
  <sheetData>
    <row r="1" spans="1:7" ht="54" customHeight="1" x14ac:dyDescent="0.2">
      <c r="A1" s="96"/>
      <c r="B1" s="78"/>
      <c r="C1" s="1078" t="s">
        <v>5597</v>
      </c>
      <c r="D1" s="1078"/>
      <c r="E1" s="1078"/>
    </row>
    <row r="2" spans="1:7" ht="50.25" customHeight="1" x14ac:dyDescent="0.2">
      <c r="A2" s="1140" t="s">
        <v>1464</v>
      </c>
      <c r="B2" s="1140"/>
      <c r="C2" s="1140"/>
      <c r="D2" s="1140"/>
      <c r="E2" s="1140"/>
    </row>
    <row r="3" spans="1:7" ht="51.75" customHeight="1" x14ac:dyDescent="0.2">
      <c r="A3" s="1141" t="s">
        <v>5708</v>
      </c>
      <c r="B3" s="1141"/>
      <c r="C3" s="1141"/>
      <c r="D3" s="1141"/>
      <c r="E3" s="1141"/>
    </row>
    <row r="4" spans="1:7" ht="55.5" customHeight="1" x14ac:dyDescent="0.2">
      <c r="A4" s="99" t="s">
        <v>1465</v>
      </c>
      <c r="B4" s="100" t="s">
        <v>1466</v>
      </c>
      <c r="C4" s="101" t="s">
        <v>1467</v>
      </c>
      <c r="D4" s="102" t="s">
        <v>1468</v>
      </c>
      <c r="E4" s="103" t="s">
        <v>1469</v>
      </c>
      <c r="G4" s="97"/>
    </row>
    <row r="5" spans="1:7" ht="15.75" customHeight="1" x14ac:dyDescent="0.2">
      <c r="A5" s="1137" t="s">
        <v>1470</v>
      </c>
      <c r="B5" s="104">
        <v>1</v>
      </c>
      <c r="C5" s="105">
        <v>174566</v>
      </c>
      <c r="D5" s="662">
        <v>0.15</v>
      </c>
      <c r="E5" s="106">
        <f t="shared" ref="E5:E62" si="0">C5+C5*D5*0.105</f>
        <v>177315.41</v>
      </c>
      <c r="G5" s="97"/>
    </row>
    <row r="6" spans="1:7" ht="15.75" x14ac:dyDescent="0.2">
      <c r="A6" s="1139"/>
      <c r="B6" s="104">
        <v>2</v>
      </c>
      <c r="C6" s="105">
        <v>187556</v>
      </c>
      <c r="D6" s="662">
        <v>0.3</v>
      </c>
      <c r="E6" s="106">
        <f t="shared" si="0"/>
        <v>193464.01</v>
      </c>
      <c r="G6" s="97"/>
    </row>
    <row r="7" spans="1:7" ht="15.75" customHeight="1" x14ac:dyDescent="0.2">
      <c r="A7" s="1137" t="s">
        <v>1471</v>
      </c>
      <c r="B7" s="104">
        <v>3</v>
      </c>
      <c r="C7" s="105">
        <v>133466</v>
      </c>
      <c r="D7" s="662">
        <v>0.3</v>
      </c>
      <c r="E7" s="106">
        <f t="shared" si="0"/>
        <v>137670.18</v>
      </c>
      <c r="G7" s="97"/>
    </row>
    <row r="8" spans="1:7" ht="15.75" x14ac:dyDescent="0.2">
      <c r="A8" s="1139"/>
      <c r="B8" s="104">
        <v>4</v>
      </c>
      <c r="C8" s="105">
        <v>202039</v>
      </c>
      <c r="D8" s="662">
        <v>0.3</v>
      </c>
      <c r="E8" s="106">
        <f t="shared" si="0"/>
        <v>208403.23</v>
      </c>
      <c r="G8" s="97"/>
    </row>
    <row r="9" spans="1:7" ht="15.75" x14ac:dyDescent="0.2">
      <c r="A9" s="107" t="s">
        <v>1472</v>
      </c>
      <c r="B9" s="104">
        <v>5</v>
      </c>
      <c r="C9" s="105">
        <v>140082</v>
      </c>
      <c r="D9" s="662">
        <v>0.15</v>
      </c>
      <c r="E9" s="106">
        <f t="shared" si="0"/>
        <v>142288.29</v>
      </c>
      <c r="G9" s="97"/>
    </row>
    <row r="10" spans="1:7" ht="15.75" customHeight="1" x14ac:dyDescent="0.2">
      <c r="A10" s="1137" t="s">
        <v>1473</v>
      </c>
      <c r="B10" s="108">
        <v>6</v>
      </c>
      <c r="C10" s="109">
        <v>156505</v>
      </c>
      <c r="D10" s="662">
        <v>0.3</v>
      </c>
      <c r="E10" s="106">
        <f t="shared" si="0"/>
        <v>161434.91</v>
      </c>
      <c r="G10" s="97"/>
    </row>
    <row r="11" spans="1:7" ht="15.75" x14ac:dyDescent="0.2">
      <c r="A11" s="1139"/>
      <c r="B11" s="108">
        <v>7</v>
      </c>
      <c r="C11" s="109">
        <v>466650</v>
      </c>
      <c r="D11" s="662">
        <v>0.15</v>
      </c>
      <c r="E11" s="106">
        <f t="shared" si="0"/>
        <v>473999.74</v>
      </c>
      <c r="G11" s="97"/>
    </row>
    <row r="12" spans="1:7" ht="31.5" x14ac:dyDescent="0.2">
      <c r="A12" s="110" t="s">
        <v>1474</v>
      </c>
      <c r="B12" s="108">
        <v>8</v>
      </c>
      <c r="C12" s="105">
        <v>270936</v>
      </c>
      <c r="D12" s="662">
        <v>0.45</v>
      </c>
      <c r="E12" s="106">
        <f t="shared" si="0"/>
        <v>283737.73</v>
      </c>
      <c r="G12" s="97"/>
    </row>
    <row r="13" spans="1:7" ht="15.75" x14ac:dyDescent="0.2">
      <c r="A13" s="110" t="s">
        <v>1475</v>
      </c>
      <c r="B13" s="104">
        <v>9</v>
      </c>
      <c r="C13" s="109">
        <v>105768</v>
      </c>
      <c r="D13" s="662">
        <v>0.3</v>
      </c>
      <c r="E13" s="106">
        <f t="shared" si="0"/>
        <v>109099.69</v>
      </c>
      <c r="G13" s="97"/>
    </row>
    <row r="14" spans="1:7" ht="15.75" customHeight="1" x14ac:dyDescent="0.2">
      <c r="A14" s="1136" t="s">
        <v>1476</v>
      </c>
      <c r="B14" s="111">
        <v>10</v>
      </c>
      <c r="C14" s="105">
        <v>552974</v>
      </c>
      <c r="D14" s="662">
        <v>0.45</v>
      </c>
      <c r="E14" s="106">
        <f t="shared" si="0"/>
        <v>579102.02</v>
      </c>
      <c r="G14" s="97"/>
    </row>
    <row r="15" spans="1:7" ht="15.75" x14ac:dyDescent="0.25">
      <c r="A15" s="1136"/>
      <c r="B15" s="112">
        <v>11</v>
      </c>
      <c r="C15" s="105">
        <v>1639858</v>
      </c>
      <c r="D15" s="662">
        <v>0.3</v>
      </c>
      <c r="E15" s="106">
        <f t="shared" si="0"/>
        <v>1691513.53</v>
      </c>
      <c r="G15" s="97"/>
    </row>
    <row r="16" spans="1:7" ht="15.75" customHeight="1" x14ac:dyDescent="0.2">
      <c r="A16" s="1136" t="s">
        <v>1477</v>
      </c>
      <c r="B16" s="104">
        <v>12</v>
      </c>
      <c r="C16" s="105">
        <v>169754</v>
      </c>
      <c r="D16" s="662">
        <v>0.3</v>
      </c>
      <c r="E16" s="106">
        <f t="shared" si="0"/>
        <v>175101.25</v>
      </c>
      <c r="G16" s="97"/>
    </row>
    <row r="17" spans="1:7" ht="15.75" x14ac:dyDescent="0.2">
      <c r="A17" s="1136"/>
      <c r="B17" s="104">
        <v>13</v>
      </c>
      <c r="C17" s="105">
        <v>260482</v>
      </c>
      <c r="D17" s="662">
        <v>0.15</v>
      </c>
      <c r="E17" s="106">
        <f t="shared" si="0"/>
        <v>264584.59000000003</v>
      </c>
      <c r="G17" s="97"/>
    </row>
    <row r="18" spans="1:7" ht="15.75" x14ac:dyDescent="0.2">
      <c r="A18" s="1136"/>
      <c r="B18" s="104">
        <v>14</v>
      </c>
      <c r="C18" s="109">
        <v>166989</v>
      </c>
      <c r="D18" s="662">
        <v>0.15</v>
      </c>
      <c r="E18" s="106">
        <f t="shared" si="0"/>
        <v>169619.08</v>
      </c>
      <c r="G18" s="97"/>
    </row>
    <row r="19" spans="1:7" ht="15.75" x14ac:dyDescent="0.2">
      <c r="A19" s="1136"/>
      <c r="B19" s="104">
        <v>15</v>
      </c>
      <c r="C19" s="105">
        <v>239976</v>
      </c>
      <c r="D19" s="662">
        <v>0.15</v>
      </c>
      <c r="E19" s="106">
        <f t="shared" si="0"/>
        <v>243755.62</v>
      </c>
      <c r="G19" s="97"/>
    </row>
    <row r="20" spans="1:7" ht="15.75" x14ac:dyDescent="0.2">
      <c r="A20" s="1136"/>
      <c r="B20" s="104">
        <v>16</v>
      </c>
      <c r="C20" s="109">
        <v>305604</v>
      </c>
      <c r="D20" s="662">
        <v>0.3</v>
      </c>
      <c r="E20" s="106">
        <f t="shared" si="0"/>
        <v>315230.53000000003</v>
      </c>
      <c r="G20" s="97"/>
    </row>
    <row r="21" spans="1:7" ht="15.75" x14ac:dyDescent="0.2">
      <c r="A21" s="1136"/>
      <c r="B21" s="104">
        <v>17</v>
      </c>
      <c r="C21" s="109">
        <v>413741</v>
      </c>
      <c r="D21" s="662">
        <v>0.3</v>
      </c>
      <c r="E21" s="106">
        <f t="shared" si="0"/>
        <v>426773.84</v>
      </c>
      <c r="G21" s="97"/>
    </row>
    <row r="22" spans="1:7" ht="15.75" customHeight="1" x14ac:dyDescent="0.2">
      <c r="A22" s="1136" t="s">
        <v>1478</v>
      </c>
      <c r="B22" s="111">
        <v>18</v>
      </c>
      <c r="C22" s="105">
        <v>261778</v>
      </c>
      <c r="D22" s="662">
        <v>0.15</v>
      </c>
      <c r="E22" s="106">
        <f t="shared" si="0"/>
        <v>265901</v>
      </c>
      <c r="G22" s="97"/>
    </row>
    <row r="23" spans="1:7" ht="15.75" x14ac:dyDescent="0.25">
      <c r="A23" s="1136"/>
      <c r="B23" s="112">
        <v>19</v>
      </c>
      <c r="C23" s="105">
        <v>529128</v>
      </c>
      <c r="D23" s="662">
        <v>0.15</v>
      </c>
      <c r="E23" s="106">
        <f t="shared" si="0"/>
        <v>537461.77</v>
      </c>
      <c r="G23" s="97"/>
    </row>
    <row r="24" spans="1:7" ht="15.75" customHeight="1" x14ac:dyDescent="0.2">
      <c r="A24" s="1137" t="s">
        <v>1479</v>
      </c>
      <c r="B24" s="108">
        <v>20</v>
      </c>
      <c r="C24" s="105">
        <v>122902</v>
      </c>
      <c r="D24" s="662">
        <v>0.3</v>
      </c>
      <c r="E24" s="106">
        <f t="shared" si="0"/>
        <v>126773.41</v>
      </c>
      <c r="G24" s="97"/>
    </row>
    <row r="25" spans="1:7" ht="15.75" x14ac:dyDescent="0.2">
      <c r="A25" s="1138"/>
      <c r="B25" s="108">
        <v>21</v>
      </c>
      <c r="C25" s="105">
        <v>102926</v>
      </c>
      <c r="D25" s="662">
        <v>0.45</v>
      </c>
      <c r="E25" s="106">
        <f t="shared" si="0"/>
        <v>107789.25</v>
      </c>
      <c r="G25" s="97"/>
    </row>
    <row r="26" spans="1:7" ht="15.75" x14ac:dyDescent="0.2">
      <c r="A26" s="1138"/>
      <c r="B26" s="108">
        <v>22</v>
      </c>
      <c r="C26" s="109">
        <v>140893</v>
      </c>
      <c r="D26" s="662">
        <v>0.3</v>
      </c>
      <c r="E26" s="106">
        <f t="shared" si="0"/>
        <v>145331.13</v>
      </c>
      <c r="G26" s="97"/>
    </row>
    <row r="27" spans="1:7" ht="15.75" x14ac:dyDescent="0.2">
      <c r="A27" s="1138"/>
      <c r="B27" s="104">
        <v>23</v>
      </c>
      <c r="C27" s="109">
        <v>74799</v>
      </c>
      <c r="D27" s="662">
        <v>0.3</v>
      </c>
      <c r="E27" s="106">
        <f t="shared" si="0"/>
        <v>77155.17</v>
      </c>
      <c r="G27" s="97"/>
    </row>
    <row r="28" spans="1:7" ht="15.75" x14ac:dyDescent="0.2">
      <c r="A28" s="1138"/>
      <c r="B28" s="104">
        <v>24</v>
      </c>
      <c r="C28" s="109">
        <v>169549</v>
      </c>
      <c r="D28" s="662">
        <v>0.3</v>
      </c>
      <c r="E28" s="106">
        <f t="shared" si="0"/>
        <v>174889.79</v>
      </c>
      <c r="G28" s="97"/>
    </row>
    <row r="29" spans="1:7" ht="15.75" x14ac:dyDescent="0.2">
      <c r="A29" s="1139"/>
      <c r="B29" s="104">
        <v>25</v>
      </c>
      <c r="C29" s="109">
        <v>225872</v>
      </c>
      <c r="D29" s="662">
        <v>0.3</v>
      </c>
      <c r="E29" s="106">
        <f t="shared" si="0"/>
        <v>232986.97</v>
      </c>
      <c r="G29" s="97"/>
    </row>
    <row r="30" spans="1:7" ht="15.75" customHeight="1" x14ac:dyDescent="0.2">
      <c r="A30" s="1137" t="s">
        <v>1480</v>
      </c>
      <c r="B30" s="113">
        <v>26</v>
      </c>
      <c r="C30" s="105">
        <v>118915</v>
      </c>
      <c r="D30" s="662">
        <v>0.3</v>
      </c>
      <c r="E30" s="106">
        <f t="shared" si="0"/>
        <v>122660.82</v>
      </c>
      <c r="G30" s="97"/>
    </row>
    <row r="31" spans="1:7" ht="15.75" x14ac:dyDescent="0.2">
      <c r="A31" s="1138"/>
      <c r="B31" s="113">
        <v>27</v>
      </c>
      <c r="C31" s="105">
        <v>70847</v>
      </c>
      <c r="D31" s="662">
        <v>0.3</v>
      </c>
      <c r="E31" s="106">
        <f t="shared" si="0"/>
        <v>73078.679999999993</v>
      </c>
      <c r="G31" s="97"/>
    </row>
    <row r="32" spans="1:7" ht="15.75" customHeight="1" x14ac:dyDescent="0.2">
      <c r="A32" s="1139"/>
      <c r="B32" s="114">
        <v>28</v>
      </c>
      <c r="C32" s="115">
        <v>133702</v>
      </c>
      <c r="D32" s="662">
        <v>0.3</v>
      </c>
      <c r="E32" s="116">
        <f t="shared" si="0"/>
        <v>137913.60999999999</v>
      </c>
      <c r="G32" s="97"/>
    </row>
    <row r="33" spans="1:7" ht="15.75" customHeight="1" x14ac:dyDescent="0.25">
      <c r="A33" s="1136" t="s">
        <v>1481</v>
      </c>
      <c r="B33" s="117">
        <v>29</v>
      </c>
      <c r="C33" s="109">
        <v>63231</v>
      </c>
      <c r="D33" s="662">
        <v>0.3</v>
      </c>
      <c r="E33" s="106">
        <f t="shared" si="0"/>
        <v>65222.78</v>
      </c>
      <c r="G33" s="97"/>
    </row>
    <row r="34" spans="1:7" ht="15.75" customHeight="1" x14ac:dyDescent="0.2">
      <c r="A34" s="1136"/>
      <c r="B34" s="104">
        <v>30</v>
      </c>
      <c r="C34" s="109">
        <v>91940</v>
      </c>
      <c r="D34" s="662">
        <v>0.3</v>
      </c>
      <c r="E34" s="106">
        <f t="shared" si="0"/>
        <v>94836.11</v>
      </c>
      <c r="G34" s="97"/>
    </row>
    <row r="35" spans="1:7" ht="15.75" x14ac:dyDescent="0.2">
      <c r="A35" s="1137" t="s">
        <v>1482</v>
      </c>
      <c r="B35" s="104">
        <v>31</v>
      </c>
      <c r="C35" s="105">
        <v>86546</v>
      </c>
      <c r="D35" s="662">
        <v>0.3</v>
      </c>
      <c r="E35" s="106">
        <f t="shared" si="0"/>
        <v>89272.2</v>
      </c>
      <c r="G35" s="97"/>
    </row>
    <row r="36" spans="1:7" ht="15.75" x14ac:dyDescent="0.2">
      <c r="A36" s="1138"/>
      <c r="B36" s="104">
        <v>32</v>
      </c>
      <c r="C36" s="105">
        <v>180802</v>
      </c>
      <c r="D36" s="662">
        <v>0.15</v>
      </c>
      <c r="E36" s="106">
        <f t="shared" si="0"/>
        <v>183649.63</v>
      </c>
      <c r="G36" s="97"/>
    </row>
    <row r="37" spans="1:7" ht="15.75" x14ac:dyDescent="0.2">
      <c r="A37" s="1138"/>
      <c r="B37" s="104">
        <v>33</v>
      </c>
      <c r="C37" s="105">
        <v>103045</v>
      </c>
      <c r="D37" s="662">
        <v>0.3</v>
      </c>
      <c r="E37" s="106">
        <f t="shared" si="0"/>
        <v>106290.92</v>
      </c>
      <c r="G37" s="97"/>
    </row>
    <row r="38" spans="1:7" ht="15.75" customHeight="1" x14ac:dyDescent="0.2">
      <c r="A38" s="1139"/>
      <c r="B38" s="118">
        <v>34</v>
      </c>
      <c r="C38" s="115">
        <v>179412</v>
      </c>
      <c r="D38" s="662">
        <v>0.3</v>
      </c>
      <c r="E38" s="116">
        <f t="shared" si="0"/>
        <v>185063.48</v>
      </c>
      <c r="G38" s="97"/>
    </row>
    <row r="39" spans="1:7" ht="15.75" customHeight="1" x14ac:dyDescent="0.2">
      <c r="A39" s="110" t="s">
        <v>1483</v>
      </c>
      <c r="B39" s="104">
        <v>35</v>
      </c>
      <c r="C39" s="109">
        <v>137968</v>
      </c>
      <c r="D39" s="662">
        <v>0.3</v>
      </c>
      <c r="E39" s="106">
        <f t="shared" si="0"/>
        <v>142313.99</v>
      </c>
      <c r="G39" s="97"/>
    </row>
    <row r="40" spans="1:7" ht="15.75" x14ac:dyDescent="0.2">
      <c r="A40" s="1136" t="s">
        <v>1484</v>
      </c>
      <c r="B40" s="104">
        <v>36</v>
      </c>
      <c r="C40" s="105">
        <v>163507</v>
      </c>
      <c r="D40" s="662">
        <v>0.15</v>
      </c>
      <c r="E40" s="106">
        <f t="shared" si="0"/>
        <v>166082.23999999999</v>
      </c>
      <c r="G40" s="97"/>
    </row>
    <row r="41" spans="1:7" ht="15.75" x14ac:dyDescent="0.2">
      <c r="A41" s="1136"/>
      <c r="B41" s="108">
        <v>37</v>
      </c>
      <c r="C41" s="105">
        <v>190322</v>
      </c>
      <c r="D41" s="662">
        <v>0.15</v>
      </c>
      <c r="E41" s="106">
        <f t="shared" si="0"/>
        <v>193319.57</v>
      </c>
      <c r="G41" s="97"/>
    </row>
    <row r="42" spans="1:7" ht="15.75" customHeight="1" x14ac:dyDescent="0.2">
      <c r="A42" s="1136"/>
      <c r="B42" s="108">
        <v>38</v>
      </c>
      <c r="C42" s="105">
        <v>217100</v>
      </c>
      <c r="D42" s="662">
        <v>0.15</v>
      </c>
      <c r="E42" s="106">
        <f t="shared" si="0"/>
        <v>220519.33</v>
      </c>
      <c r="G42" s="97"/>
    </row>
    <row r="43" spans="1:7" ht="15.75" x14ac:dyDescent="0.2">
      <c r="A43" s="1136"/>
      <c r="B43" s="108">
        <v>39</v>
      </c>
      <c r="C43" s="105">
        <v>121748</v>
      </c>
      <c r="D43" s="662">
        <v>0.15</v>
      </c>
      <c r="E43" s="106">
        <f t="shared" si="0"/>
        <v>123665.53</v>
      </c>
      <c r="G43" s="97"/>
    </row>
    <row r="44" spans="1:7" ht="15.75" customHeight="1" x14ac:dyDescent="0.2">
      <c r="A44" s="1136"/>
      <c r="B44" s="108">
        <v>40</v>
      </c>
      <c r="C44" s="105">
        <v>148617</v>
      </c>
      <c r="D44" s="662">
        <v>0.15</v>
      </c>
      <c r="E44" s="106">
        <f t="shared" si="0"/>
        <v>150957.72</v>
      </c>
      <c r="G44" s="97"/>
    </row>
    <row r="45" spans="1:7" ht="15.75" customHeight="1" x14ac:dyDescent="0.2">
      <c r="A45" s="1136"/>
      <c r="B45" s="108">
        <v>41</v>
      </c>
      <c r="C45" s="105">
        <v>187359</v>
      </c>
      <c r="D45" s="662">
        <v>0.15</v>
      </c>
      <c r="E45" s="106">
        <f t="shared" si="0"/>
        <v>190309.9</v>
      </c>
      <c r="G45" s="97"/>
    </row>
    <row r="46" spans="1:7" ht="15.75" x14ac:dyDescent="0.2">
      <c r="A46" s="1136"/>
      <c r="B46" s="108">
        <v>42</v>
      </c>
      <c r="C46" s="105">
        <v>158728</v>
      </c>
      <c r="D46" s="662">
        <v>0.4</v>
      </c>
      <c r="E46" s="106">
        <f t="shared" si="0"/>
        <v>165394.57999999999</v>
      </c>
      <c r="G46" s="97"/>
    </row>
    <row r="47" spans="1:7" ht="15.75" x14ac:dyDescent="0.2">
      <c r="A47" s="1136"/>
      <c r="B47" s="108">
        <v>43</v>
      </c>
      <c r="C47" s="105">
        <v>146352</v>
      </c>
      <c r="D47" s="662">
        <v>0.3</v>
      </c>
      <c r="E47" s="106">
        <f t="shared" si="0"/>
        <v>150962.09</v>
      </c>
      <c r="G47" s="97"/>
    </row>
    <row r="48" spans="1:7" ht="15.75" x14ac:dyDescent="0.2">
      <c r="A48" s="1136"/>
      <c r="B48" s="108">
        <v>44</v>
      </c>
      <c r="C48" s="105">
        <v>273477</v>
      </c>
      <c r="D48" s="662">
        <v>0.15</v>
      </c>
      <c r="E48" s="106">
        <f t="shared" si="0"/>
        <v>277784.26</v>
      </c>
      <c r="G48" s="97"/>
    </row>
    <row r="49" spans="1:7" ht="15.75" customHeight="1" x14ac:dyDescent="0.2">
      <c r="A49" s="1136"/>
      <c r="B49" s="108">
        <v>45</v>
      </c>
      <c r="C49" s="105">
        <v>214545</v>
      </c>
      <c r="D49" s="662">
        <v>0.3</v>
      </c>
      <c r="E49" s="106">
        <f t="shared" si="0"/>
        <v>221303.17</v>
      </c>
      <c r="G49" s="97"/>
    </row>
    <row r="50" spans="1:7" ht="15.75" customHeight="1" x14ac:dyDescent="0.2">
      <c r="A50" s="1136"/>
      <c r="B50" s="104">
        <v>46</v>
      </c>
      <c r="C50" s="105">
        <v>367300</v>
      </c>
      <c r="D50" s="662">
        <v>0.45</v>
      </c>
      <c r="E50" s="106">
        <f t="shared" si="0"/>
        <v>384654.93</v>
      </c>
      <c r="G50" s="97"/>
    </row>
    <row r="51" spans="1:7" ht="31.5" customHeight="1" x14ac:dyDescent="0.2">
      <c r="A51" s="1136" t="s">
        <v>1485</v>
      </c>
      <c r="B51" s="104">
        <v>47</v>
      </c>
      <c r="C51" s="105">
        <v>150900</v>
      </c>
      <c r="D51" s="662">
        <v>0.15</v>
      </c>
      <c r="E51" s="106">
        <f t="shared" si="0"/>
        <v>153276.68</v>
      </c>
      <c r="G51" s="97"/>
    </row>
    <row r="52" spans="1:7" ht="15.75" x14ac:dyDescent="0.2">
      <c r="A52" s="1136"/>
      <c r="B52" s="104">
        <v>48</v>
      </c>
      <c r="C52" s="109">
        <v>263458</v>
      </c>
      <c r="D52" s="662">
        <v>0.15</v>
      </c>
      <c r="E52" s="106">
        <f t="shared" si="0"/>
        <v>267607.46000000002</v>
      </c>
      <c r="G52" s="97"/>
    </row>
    <row r="53" spans="1:7" s="119" customFormat="1" ht="15.75" x14ac:dyDescent="0.25">
      <c r="A53" s="1137" t="s">
        <v>1486</v>
      </c>
      <c r="B53" s="104">
        <v>49</v>
      </c>
      <c r="C53" s="109">
        <v>140733</v>
      </c>
      <c r="D53" s="662">
        <v>0.15</v>
      </c>
      <c r="E53" s="106">
        <f t="shared" si="0"/>
        <v>142949.54</v>
      </c>
    </row>
    <row r="54" spans="1:7" ht="15.75" x14ac:dyDescent="0.2">
      <c r="A54" s="1138"/>
      <c r="B54" s="104">
        <v>50</v>
      </c>
      <c r="C54" s="109">
        <v>285391</v>
      </c>
      <c r="D54" s="662">
        <v>0.15</v>
      </c>
      <c r="E54" s="106">
        <f t="shared" si="0"/>
        <v>289885.90999999997</v>
      </c>
      <c r="G54" s="97"/>
    </row>
    <row r="55" spans="1:7" ht="15.75" x14ac:dyDescent="0.2">
      <c r="A55" s="1138"/>
      <c r="B55" s="104">
        <v>51</v>
      </c>
      <c r="C55" s="109">
        <v>147549</v>
      </c>
      <c r="D55" s="662">
        <v>0.3</v>
      </c>
      <c r="E55" s="106">
        <f t="shared" si="0"/>
        <v>152196.79</v>
      </c>
      <c r="G55" s="97"/>
    </row>
    <row r="56" spans="1:7" ht="15.75" x14ac:dyDescent="0.2">
      <c r="A56" s="1138"/>
      <c r="B56" s="104">
        <v>52</v>
      </c>
      <c r="C56" s="109">
        <v>218223</v>
      </c>
      <c r="D56" s="662">
        <v>0.3</v>
      </c>
      <c r="E56" s="106">
        <f t="shared" si="0"/>
        <v>225097.02</v>
      </c>
      <c r="G56" s="97"/>
    </row>
    <row r="57" spans="1:7" ht="15.75" customHeight="1" x14ac:dyDescent="0.2">
      <c r="A57" s="1139"/>
      <c r="B57" s="104">
        <v>53</v>
      </c>
      <c r="C57" s="109">
        <v>359775</v>
      </c>
      <c r="D57" s="662">
        <v>0.4</v>
      </c>
      <c r="E57" s="106">
        <f t="shared" si="0"/>
        <v>374885.55</v>
      </c>
      <c r="G57" s="97"/>
    </row>
    <row r="58" spans="1:7" ht="15.75" x14ac:dyDescent="0.2">
      <c r="A58" s="1136" t="s">
        <v>1487</v>
      </c>
      <c r="B58" s="104">
        <v>54</v>
      </c>
      <c r="C58" s="105">
        <v>99098</v>
      </c>
      <c r="D58" s="662">
        <v>0.3</v>
      </c>
      <c r="E58" s="106">
        <f t="shared" si="0"/>
        <v>102219.59</v>
      </c>
      <c r="G58" s="97"/>
    </row>
    <row r="59" spans="1:7" ht="15.75" x14ac:dyDescent="0.2">
      <c r="A59" s="1136"/>
      <c r="B59" s="104">
        <v>55</v>
      </c>
      <c r="C59" s="109">
        <v>145700</v>
      </c>
      <c r="D59" s="662">
        <v>0.3</v>
      </c>
      <c r="E59" s="106">
        <f t="shared" si="0"/>
        <v>150289.54999999999</v>
      </c>
      <c r="G59" s="97"/>
    </row>
    <row r="60" spans="1:7" s="120" customFormat="1" ht="15.75" customHeight="1" x14ac:dyDescent="0.2">
      <c r="A60" s="110" t="s">
        <v>1488</v>
      </c>
      <c r="B60" s="104">
        <v>56</v>
      </c>
      <c r="C60" s="109">
        <v>128952</v>
      </c>
      <c r="D60" s="662">
        <v>0.3</v>
      </c>
      <c r="E60" s="106">
        <f t="shared" si="0"/>
        <v>133013.99</v>
      </c>
    </row>
    <row r="61" spans="1:7" s="120" customFormat="1" ht="15.75" x14ac:dyDescent="0.25">
      <c r="A61" s="1136" t="s">
        <v>1489</v>
      </c>
      <c r="B61" s="121">
        <v>57</v>
      </c>
      <c r="C61" s="122">
        <v>195844</v>
      </c>
      <c r="D61" s="662">
        <v>0.15</v>
      </c>
      <c r="E61" s="106">
        <f t="shared" si="0"/>
        <v>198928.54</v>
      </c>
    </row>
    <row r="62" spans="1:7" s="120" customFormat="1" ht="15.75" x14ac:dyDescent="0.25">
      <c r="A62" s="1136"/>
      <c r="B62" s="121">
        <v>58</v>
      </c>
      <c r="C62" s="122">
        <v>107040</v>
      </c>
      <c r="D62" s="662">
        <v>0.3</v>
      </c>
      <c r="E62" s="106">
        <f t="shared" si="0"/>
        <v>110411.76</v>
      </c>
    </row>
    <row r="63" spans="1:7" x14ac:dyDescent="0.2">
      <c r="A63" s="97"/>
      <c r="B63" s="123"/>
      <c r="C63" s="124">
        <f>SUM(C5:C62)</f>
        <v>12812919</v>
      </c>
      <c r="D63" s="663"/>
      <c r="E63" s="124">
        <f>SUM(E5:E62)</f>
        <v>13167400.060000001</v>
      </c>
      <c r="F63" s="124"/>
      <c r="G63" s="97"/>
    </row>
    <row r="64" spans="1:7" x14ac:dyDescent="0.2">
      <c r="A64" s="97"/>
      <c r="B64" s="98"/>
      <c r="D64" s="664"/>
      <c r="E64" s="97"/>
      <c r="G64" s="97"/>
    </row>
    <row r="65" spans="1:5" x14ac:dyDescent="0.2">
      <c r="A65" s="97"/>
      <c r="B65" s="97"/>
      <c r="D65" s="664"/>
      <c r="E65" s="97"/>
    </row>
    <row r="66" spans="1:5" x14ac:dyDescent="0.2">
      <c r="A66" s="97"/>
      <c r="B66" s="97"/>
      <c r="D66" s="664"/>
      <c r="E66" s="97"/>
    </row>
    <row r="67" spans="1:5" x14ac:dyDescent="0.2">
      <c r="A67" s="97"/>
      <c r="B67" s="97"/>
      <c r="D67" s="664"/>
      <c r="E67" s="97"/>
    </row>
    <row r="68" spans="1:5" x14ac:dyDescent="0.2">
      <c r="A68" s="97"/>
      <c r="B68" s="97"/>
      <c r="D68" s="664"/>
      <c r="E68" s="97"/>
    </row>
    <row r="69" spans="1:5" x14ac:dyDescent="0.2">
      <c r="A69" s="97"/>
      <c r="B69" s="97"/>
      <c r="D69" s="664"/>
      <c r="E69" s="97"/>
    </row>
    <row r="70" spans="1:5" x14ac:dyDescent="0.2">
      <c r="A70" s="97"/>
      <c r="B70" s="97"/>
      <c r="D70" s="664"/>
      <c r="E70" s="97"/>
    </row>
    <row r="71" spans="1:5" x14ac:dyDescent="0.2">
      <c r="A71" s="97"/>
      <c r="B71" s="97"/>
      <c r="D71" s="664"/>
      <c r="E71" s="97"/>
    </row>
    <row r="72" spans="1:5" x14ac:dyDescent="0.2">
      <c r="A72" s="97"/>
      <c r="B72" s="97"/>
      <c r="D72" s="664"/>
      <c r="E72" s="97"/>
    </row>
    <row r="73" spans="1:5" x14ac:dyDescent="0.2">
      <c r="A73" s="97"/>
      <c r="B73" s="97"/>
      <c r="D73" s="664"/>
      <c r="E73" s="97"/>
    </row>
    <row r="74" spans="1:5" x14ac:dyDescent="0.2">
      <c r="A74" s="97"/>
      <c r="B74" s="97"/>
      <c r="D74" s="664"/>
      <c r="E74" s="97"/>
    </row>
    <row r="75" spans="1:5" x14ac:dyDescent="0.2">
      <c r="A75" s="97"/>
      <c r="B75" s="97"/>
      <c r="D75" s="664"/>
      <c r="E75" s="97"/>
    </row>
    <row r="76" spans="1:5" x14ac:dyDescent="0.2">
      <c r="A76" s="97"/>
      <c r="B76" s="97"/>
      <c r="D76" s="664"/>
      <c r="E76" s="97"/>
    </row>
    <row r="77" spans="1:5" x14ac:dyDescent="0.2">
      <c r="A77" s="97"/>
      <c r="B77" s="97"/>
      <c r="D77" s="664"/>
      <c r="E77" s="97"/>
    </row>
    <row r="78" spans="1:5" x14ac:dyDescent="0.2">
      <c r="A78" s="97"/>
      <c r="B78" s="97"/>
      <c r="D78" s="664"/>
      <c r="E78" s="97"/>
    </row>
    <row r="79" spans="1:5" x14ac:dyDescent="0.2">
      <c r="A79" s="97"/>
      <c r="B79" s="97"/>
      <c r="D79" s="664"/>
      <c r="E79" s="97"/>
    </row>
    <row r="80" spans="1:5" x14ac:dyDescent="0.2">
      <c r="A80" s="97"/>
      <c r="B80" s="97"/>
      <c r="D80" s="664"/>
      <c r="E80" s="97"/>
    </row>
    <row r="81" spans="1:5" x14ac:dyDescent="0.2">
      <c r="A81" s="97"/>
      <c r="B81" s="97"/>
      <c r="D81" s="664"/>
      <c r="E81" s="97"/>
    </row>
    <row r="82" spans="1:5" x14ac:dyDescent="0.2">
      <c r="A82" s="97"/>
      <c r="B82" s="97"/>
      <c r="D82" s="664"/>
      <c r="E82" s="97"/>
    </row>
    <row r="83" spans="1:5" x14ac:dyDescent="0.2">
      <c r="A83" s="97"/>
      <c r="B83" s="97"/>
      <c r="D83" s="664"/>
      <c r="E83" s="97"/>
    </row>
    <row r="84" spans="1:5" x14ac:dyDescent="0.2">
      <c r="A84" s="97"/>
      <c r="B84" s="97"/>
      <c r="D84" s="664"/>
      <c r="E84" s="97"/>
    </row>
    <row r="85" spans="1:5" x14ac:dyDescent="0.2">
      <c r="A85" s="97"/>
      <c r="B85" s="97"/>
      <c r="D85" s="664"/>
      <c r="E85" s="97"/>
    </row>
    <row r="86" spans="1:5" x14ac:dyDescent="0.2">
      <c r="A86" s="97"/>
      <c r="B86" s="97"/>
      <c r="D86" s="664"/>
      <c r="E86" s="97"/>
    </row>
    <row r="87" spans="1:5" x14ac:dyDescent="0.2">
      <c r="A87" s="97"/>
      <c r="B87" s="97"/>
      <c r="D87" s="664"/>
      <c r="E87" s="97"/>
    </row>
    <row r="88" spans="1:5" x14ac:dyDescent="0.2">
      <c r="A88" s="97"/>
      <c r="B88" s="97"/>
      <c r="D88" s="664"/>
      <c r="E88" s="97"/>
    </row>
    <row r="89" spans="1:5" x14ac:dyDescent="0.2">
      <c r="A89" s="97"/>
      <c r="B89" s="97"/>
      <c r="D89" s="664"/>
      <c r="E89" s="97"/>
    </row>
    <row r="90" spans="1:5" x14ac:dyDescent="0.2">
      <c r="A90" s="97"/>
      <c r="B90" s="97"/>
      <c r="D90" s="664"/>
      <c r="E90" s="97"/>
    </row>
    <row r="91" spans="1:5" x14ac:dyDescent="0.2">
      <c r="A91" s="97"/>
      <c r="B91" s="97"/>
      <c r="D91" s="664"/>
      <c r="E91" s="97"/>
    </row>
    <row r="92" spans="1:5" x14ac:dyDescent="0.2">
      <c r="A92" s="97"/>
      <c r="B92" s="97"/>
      <c r="D92" s="664"/>
      <c r="E92" s="97"/>
    </row>
    <row r="93" spans="1:5" x14ac:dyDescent="0.2">
      <c r="A93" s="97"/>
      <c r="B93" s="97"/>
      <c r="D93" s="664"/>
      <c r="E93" s="97"/>
    </row>
    <row r="94" spans="1:5" x14ac:dyDescent="0.2">
      <c r="A94" s="97"/>
      <c r="B94" s="97"/>
      <c r="D94" s="664"/>
      <c r="E94" s="97"/>
    </row>
    <row r="95" spans="1:5" x14ac:dyDescent="0.2">
      <c r="A95" s="97"/>
      <c r="B95" s="97"/>
      <c r="D95" s="664"/>
      <c r="E95" s="97"/>
    </row>
    <row r="96" spans="1:5" x14ac:dyDescent="0.2">
      <c r="A96" s="97"/>
      <c r="B96" s="97"/>
      <c r="D96" s="664"/>
      <c r="E96" s="97"/>
    </row>
    <row r="97" spans="1:5" x14ac:dyDescent="0.2">
      <c r="A97" s="97"/>
      <c r="B97" s="97"/>
      <c r="D97" s="664"/>
      <c r="E97" s="97"/>
    </row>
    <row r="98" spans="1:5" x14ac:dyDescent="0.2">
      <c r="A98" s="97"/>
      <c r="B98" s="97"/>
      <c r="D98" s="664"/>
      <c r="E98" s="97"/>
    </row>
    <row r="99" spans="1:5" x14ac:dyDescent="0.2">
      <c r="A99" s="97"/>
      <c r="B99" s="97"/>
      <c r="D99" s="664"/>
      <c r="E99" s="97"/>
    </row>
    <row r="100" spans="1:5" x14ac:dyDescent="0.2">
      <c r="A100" s="97"/>
      <c r="B100" s="97"/>
      <c r="D100" s="664"/>
      <c r="E100" s="97"/>
    </row>
    <row r="101" spans="1:5" x14ac:dyDescent="0.2">
      <c r="A101" s="97"/>
      <c r="B101" s="97"/>
      <c r="D101" s="664"/>
      <c r="E101" s="97"/>
    </row>
    <row r="102" spans="1:5" x14ac:dyDescent="0.2">
      <c r="A102" s="97"/>
      <c r="B102" s="97"/>
      <c r="D102" s="664"/>
      <c r="E102" s="97"/>
    </row>
    <row r="103" spans="1:5" x14ac:dyDescent="0.2">
      <c r="A103" s="97"/>
      <c r="B103" s="97"/>
      <c r="D103" s="664"/>
      <c r="E103" s="97"/>
    </row>
    <row r="104" spans="1:5" x14ac:dyDescent="0.2">
      <c r="A104" s="97"/>
      <c r="B104" s="97"/>
      <c r="D104" s="664"/>
      <c r="E104" s="97"/>
    </row>
    <row r="105" spans="1:5" x14ac:dyDescent="0.2">
      <c r="A105" s="97"/>
      <c r="B105" s="97"/>
      <c r="D105" s="664"/>
      <c r="E105" s="97"/>
    </row>
    <row r="106" spans="1:5" x14ac:dyDescent="0.2">
      <c r="A106" s="97"/>
      <c r="B106" s="97"/>
      <c r="D106" s="664"/>
      <c r="E106" s="97"/>
    </row>
    <row r="107" spans="1:5" x14ac:dyDescent="0.2">
      <c r="A107" s="97"/>
      <c r="B107" s="97"/>
      <c r="D107" s="664"/>
      <c r="E107" s="97"/>
    </row>
    <row r="108" spans="1:5" x14ac:dyDescent="0.2">
      <c r="A108" s="97"/>
      <c r="B108" s="97"/>
      <c r="D108" s="664"/>
      <c r="E108" s="97"/>
    </row>
    <row r="109" spans="1:5" x14ac:dyDescent="0.2">
      <c r="A109" s="97"/>
      <c r="B109" s="97"/>
      <c r="D109" s="664"/>
      <c r="E109" s="97"/>
    </row>
    <row r="110" spans="1:5" x14ac:dyDescent="0.2">
      <c r="A110" s="97"/>
      <c r="B110" s="97"/>
      <c r="D110" s="664"/>
      <c r="E110" s="97"/>
    </row>
    <row r="111" spans="1:5" x14ac:dyDescent="0.2">
      <c r="A111" s="97"/>
      <c r="B111" s="97"/>
      <c r="D111" s="664"/>
      <c r="E111" s="97"/>
    </row>
    <row r="112" spans="1:5" x14ac:dyDescent="0.2">
      <c r="A112" s="97"/>
      <c r="B112" s="97"/>
      <c r="D112" s="664"/>
      <c r="E112" s="97"/>
    </row>
    <row r="113" spans="1:5" x14ac:dyDescent="0.2">
      <c r="A113" s="97"/>
      <c r="B113" s="97"/>
      <c r="D113" s="664"/>
      <c r="E113" s="97"/>
    </row>
    <row r="114" spans="1:5" x14ac:dyDescent="0.2">
      <c r="A114" s="97"/>
      <c r="B114" s="97"/>
      <c r="D114" s="664"/>
      <c r="E114" s="97"/>
    </row>
    <row r="115" spans="1:5" x14ac:dyDescent="0.2">
      <c r="A115" s="97"/>
      <c r="B115" s="97"/>
      <c r="D115" s="664"/>
      <c r="E115" s="97"/>
    </row>
    <row r="116" spans="1:5" x14ac:dyDescent="0.2">
      <c r="A116" s="97"/>
      <c r="B116" s="97"/>
      <c r="D116" s="664"/>
      <c r="E116" s="97"/>
    </row>
    <row r="117" spans="1:5" x14ac:dyDescent="0.2">
      <c r="A117" s="97"/>
      <c r="B117" s="97"/>
      <c r="D117" s="664"/>
      <c r="E117" s="97"/>
    </row>
    <row r="118" spans="1:5" x14ac:dyDescent="0.2">
      <c r="A118" s="97"/>
      <c r="B118" s="97"/>
      <c r="D118" s="664"/>
      <c r="E118" s="97"/>
    </row>
    <row r="119" spans="1:5" x14ac:dyDescent="0.2">
      <c r="A119" s="97"/>
      <c r="B119" s="97"/>
      <c r="D119" s="664"/>
      <c r="E119" s="97"/>
    </row>
    <row r="120" spans="1:5" x14ac:dyDescent="0.2">
      <c r="A120" s="97"/>
      <c r="B120" s="97"/>
      <c r="D120" s="664"/>
      <c r="E120" s="97"/>
    </row>
    <row r="121" spans="1:5" x14ac:dyDescent="0.2">
      <c r="A121" s="97"/>
      <c r="B121" s="97"/>
      <c r="D121" s="664"/>
      <c r="E121" s="97"/>
    </row>
    <row r="122" spans="1:5" x14ac:dyDescent="0.2">
      <c r="A122" s="97"/>
      <c r="B122" s="97"/>
      <c r="D122" s="664"/>
      <c r="E122" s="97"/>
    </row>
    <row r="123" spans="1:5" x14ac:dyDescent="0.2">
      <c r="A123" s="97"/>
      <c r="B123" s="97"/>
      <c r="D123" s="664"/>
      <c r="E123" s="97"/>
    </row>
    <row r="124" spans="1:5" x14ac:dyDescent="0.2">
      <c r="A124" s="97"/>
      <c r="B124" s="97"/>
      <c r="D124" s="664"/>
      <c r="E124" s="97"/>
    </row>
    <row r="125" spans="1:5" x14ac:dyDescent="0.2">
      <c r="A125" s="97"/>
      <c r="B125" s="97"/>
      <c r="D125" s="664"/>
      <c r="E125" s="97"/>
    </row>
    <row r="126" spans="1:5" x14ac:dyDescent="0.2">
      <c r="A126" s="97"/>
      <c r="B126" s="97"/>
      <c r="D126" s="664"/>
      <c r="E126" s="97"/>
    </row>
    <row r="127" spans="1:5" x14ac:dyDescent="0.2">
      <c r="A127" s="97"/>
      <c r="B127" s="97"/>
      <c r="D127" s="664"/>
      <c r="E127" s="97"/>
    </row>
    <row r="128" spans="1:5" x14ac:dyDescent="0.2">
      <c r="A128" s="97"/>
      <c r="B128" s="97"/>
      <c r="D128" s="664"/>
      <c r="E128" s="97"/>
    </row>
    <row r="129" spans="1:5" x14ac:dyDescent="0.2">
      <c r="A129" s="97"/>
      <c r="B129" s="97"/>
      <c r="D129" s="664"/>
      <c r="E129" s="97"/>
    </row>
    <row r="130" spans="1:5" x14ac:dyDescent="0.2">
      <c r="A130" s="97"/>
      <c r="B130" s="97"/>
      <c r="D130" s="664"/>
      <c r="E130" s="97"/>
    </row>
    <row r="131" spans="1:5" x14ac:dyDescent="0.2">
      <c r="A131" s="97"/>
      <c r="B131" s="97"/>
      <c r="D131" s="664"/>
      <c r="E131" s="97"/>
    </row>
    <row r="132" spans="1:5" x14ac:dyDescent="0.2">
      <c r="A132" s="97"/>
      <c r="B132" s="97"/>
      <c r="D132" s="664"/>
      <c r="E132" s="97"/>
    </row>
    <row r="133" spans="1:5" x14ac:dyDescent="0.2">
      <c r="A133" s="97"/>
      <c r="B133" s="97"/>
      <c r="D133" s="664"/>
      <c r="E133" s="97"/>
    </row>
    <row r="134" spans="1:5" x14ac:dyDescent="0.2">
      <c r="A134" s="97"/>
      <c r="B134" s="97"/>
      <c r="D134" s="664"/>
      <c r="E134" s="97"/>
    </row>
    <row r="135" spans="1:5" x14ac:dyDescent="0.2">
      <c r="A135" s="97"/>
      <c r="B135" s="97"/>
      <c r="D135" s="664"/>
      <c r="E135" s="97"/>
    </row>
    <row r="136" spans="1:5" x14ac:dyDescent="0.2">
      <c r="A136" s="97"/>
      <c r="B136" s="97"/>
      <c r="D136" s="664"/>
      <c r="E136" s="97"/>
    </row>
    <row r="137" spans="1:5" x14ac:dyDescent="0.2">
      <c r="A137" s="97"/>
      <c r="B137" s="97"/>
      <c r="D137" s="664"/>
      <c r="E137" s="97"/>
    </row>
    <row r="138" spans="1:5" x14ac:dyDescent="0.2">
      <c r="A138" s="97"/>
      <c r="B138" s="97"/>
      <c r="D138" s="664"/>
      <c r="E138" s="97"/>
    </row>
    <row r="139" spans="1:5" x14ac:dyDescent="0.2">
      <c r="A139" s="97"/>
      <c r="B139" s="97"/>
      <c r="D139" s="664"/>
      <c r="E139" s="97"/>
    </row>
    <row r="140" spans="1:5" x14ac:dyDescent="0.2">
      <c r="A140" s="97"/>
      <c r="B140" s="97"/>
      <c r="D140" s="664"/>
      <c r="E140" s="97"/>
    </row>
    <row r="141" spans="1:5" x14ac:dyDescent="0.2">
      <c r="A141" s="97"/>
      <c r="B141" s="97"/>
      <c r="D141" s="664"/>
      <c r="E141" s="97"/>
    </row>
    <row r="142" spans="1:5" x14ac:dyDescent="0.2">
      <c r="A142" s="97"/>
      <c r="B142" s="97"/>
      <c r="D142" s="664"/>
      <c r="E142" s="97"/>
    </row>
    <row r="143" spans="1:5" x14ac:dyDescent="0.2">
      <c r="A143" s="97"/>
      <c r="B143" s="97"/>
      <c r="D143" s="664"/>
      <c r="E143" s="97"/>
    </row>
    <row r="144" spans="1:5" x14ac:dyDescent="0.2">
      <c r="A144" s="97"/>
      <c r="B144" s="97"/>
      <c r="D144" s="664"/>
      <c r="E144" s="97"/>
    </row>
    <row r="145" spans="1:5" x14ac:dyDescent="0.2">
      <c r="A145" s="97"/>
      <c r="B145" s="97"/>
      <c r="D145" s="664"/>
      <c r="E145" s="97"/>
    </row>
    <row r="146" spans="1:5" x14ac:dyDescent="0.2">
      <c r="A146" s="97"/>
      <c r="B146" s="97"/>
      <c r="D146" s="664"/>
      <c r="E146" s="97"/>
    </row>
    <row r="147" spans="1:5" x14ac:dyDescent="0.2">
      <c r="A147" s="97"/>
      <c r="B147" s="97"/>
      <c r="D147" s="664"/>
      <c r="E147" s="97"/>
    </row>
    <row r="148" spans="1:5" x14ac:dyDescent="0.2">
      <c r="A148" s="97"/>
      <c r="B148" s="97"/>
      <c r="D148" s="664"/>
      <c r="E148" s="97"/>
    </row>
    <row r="149" spans="1:5" x14ac:dyDescent="0.2">
      <c r="A149" s="97"/>
      <c r="B149" s="97"/>
      <c r="D149" s="664"/>
      <c r="E149" s="97"/>
    </row>
    <row r="150" spans="1:5" x14ac:dyDescent="0.2">
      <c r="A150" s="97"/>
      <c r="B150" s="97"/>
      <c r="D150" s="664"/>
      <c r="E150" s="97"/>
    </row>
    <row r="151" spans="1:5" x14ac:dyDescent="0.2">
      <c r="A151" s="97"/>
      <c r="B151" s="97"/>
      <c r="D151" s="664"/>
      <c r="E151" s="97"/>
    </row>
    <row r="152" spans="1:5" x14ac:dyDescent="0.2">
      <c r="A152" s="97"/>
      <c r="B152" s="97"/>
      <c r="D152" s="664"/>
      <c r="E152" s="97"/>
    </row>
    <row r="153" spans="1:5" x14ac:dyDescent="0.2">
      <c r="A153" s="97"/>
      <c r="B153" s="97"/>
      <c r="D153" s="664"/>
      <c r="E153" s="97"/>
    </row>
    <row r="154" spans="1:5" x14ac:dyDescent="0.2">
      <c r="A154" s="97"/>
      <c r="B154" s="97"/>
      <c r="D154" s="664"/>
      <c r="E154" s="97"/>
    </row>
    <row r="155" spans="1:5" x14ac:dyDescent="0.2">
      <c r="A155" s="97"/>
      <c r="B155" s="97"/>
      <c r="D155" s="664"/>
      <c r="E155" s="97"/>
    </row>
    <row r="156" spans="1:5" x14ac:dyDescent="0.2">
      <c r="A156" s="97"/>
      <c r="B156" s="97"/>
      <c r="D156" s="664"/>
      <c r="E156" s="97"/>
    </row>
    <row r="157" spans="1:5" x14ac:dyDescent="0.2">
      <c r="A157" s="97"/>
      <c r="B157" s="97"/>
      <c r="D157" s="664"/>
      <c r="E157" s="97"/>
    </row>
    <row r="158" spans="1:5" x14ac:dyDescent="0.2">
      <c r="A158" s="97"/>
      <c r="B158" s="97"/>
      <c r="D158" s="664"/>
      <c r="E158" s="97"/>
    </row>
    <row r="159" spans="1:5" x14ac:dyDescent="0.2">
      <c r="A159" s="97"/>
      <c r="B159" s="97"/>
      <c r="D159" s="664"/>
      <c r="E159" s="97"/>
    </row>
    <row r="160" spans="1:5" x14ac:dyDescent="0.2">
      <c r="A160" s="97"/>
      <c r="B160" s="97"/>
      <c r="D160" s="664"/>
      <c r="E160" s="97"/>
    </row>
    <row r="161" spans="1:5" x14ac:dyDescent="0.2">
      <c r="A161" s="97"/>
      <c r="B161" s="97"/>
      <c r="D161" s="664"/>
      <c r="E161" s="97"/>
    </row>
    <row r="162" spans="1:5" x14ac:dyDescent="0.2">
      <c r="A162" s="97"/>
      <c r="B162" s="97"/>
      <c r="D162" s="664"/>
      <c r="E162" s="97"/>
    </row>
    <row r="163" spans="1:5" x14ac:dyDescent="0.2">
      <c r="A163" s="97"/>
      <c r="B163" s="97"/>
      <c r="D163" s="664"/>
      <c r="E163" s="97"/>
    </row>
    <row r="164" spans="1:5" x14ac:dyDescent="0.2">
      <c r="A164" s="97"/>
      <c r="B164" s="97"/>
      <c r="D164" s="664"/>
      <c r="E164" s="97"/>
    </row>
    <row r="165" spans="1:5" x14ac:dyDescent="0.2">
      <c r="A165" s="97"/>
      <c r="B165" s="97"/>
      <c r="D165" s="664"/>
      <c r="E165" s="97"/>
    </row>
    <row r="166" spans="1:5" x14ac:dyDescent="0.2">
      <c r="A166" s="97"/>
      <c r="B166" s="97"/>
      <c r="D166" s="664"/>
      <c r="E166" s="97"/>
    </row>
    <row r="167" spans="1:5" x14ac:dyDescent="0.2">
      <c r="A167" s="97"/>
      <c r="B167" s="97"/>
      <c r="D167" s="664"/>
      <c r="E167" s="97"/>
    </row>
    <row r="168" spans="1:5" x14ac:dyDescent="0.2">
      <c r="A168" s="97"/>
      <c r="B168" s="97"/>
      <c r="D168" s="664"/>
      <c r="E168" s="97"/>
    </row>
    <row r="169" spans="1:5" x14ac:dyDescent="0.2">
      <c r="A169" s="97"/>
      <c r="B169" s="97"/>
      <c r="D169" s="664"/>
      <c r="E169" s="97"/>
    </row>
    <row r="170" spans="1:5" x14ac:dyDescent="0.2">
      <c r="A170" s="97"/>
      <c r="B170" s="97"/>
      <c r="D170" s="664"/>
      <c r="E170" s="97"/>
    </row>
    <row r="171" spans="1:5" x14ac:dyDescent="0.2">
      <c r="A171" s="97"/>
      <c r="B171" s="97"/>
      <c r="D171" s="664"/>
      <c r="E171" s="97"/>
    </row>
    <row r="172" spans="1:5" x14ac:dyDescent="0.2">
      <c r="A172" s="97"/>
      <c r="B172" s="97"/>
      <c r="D172" s="664"/>
      <c r="E172" s="97"/>
    </row>
    <row r="173" spans="1:5" x14ac:dyDescent="0.2">
      <c r="A173" s="97"/>
      <c r="B173" s="97"/>
      <c r="D173" s="664"/>
      <c r="E173" s="97"/>
    </row>
    <row r="174" spans="1:5" x14ac:dyDescent="0.2">
      <c r="A174" s="97"/>
      <c r="B174" s="97"/>
      <c r="D174" s="664"/>
      <c r="E174" s="97"/>
    </row>
    <row r="175" spans="1:5" x14ac:dyDescent="0.2">
      <c r="A175" s="97"/>
      <c r="B175" s="97"/>
      <c r="D175" s="664"/>
      <c r="E175" s="97"/>
    </row>
    <row r="176" spans="1:5" x14ac:dyDescent="0.2">
      <c r="A176" s="97"/>
      <c r="B176" s="97"/>
      <c r="D176" s="664"/>
      <c r="E176" s="97"/>
    </row>
    <row r="177" spans="1:5" x14ac:dyDescent="0.2">
      <c r="A177" s="97"/>
      <c r="B177" s="97"/>
      <c r="D177" s="664"/>
      <c r="E177" s="97"/>
    </row>
    <row r="178" spans="1:5" x14ac:dyDescent="0.2">
      <c r="A178" s="97"/>
      <c r="B178" s="97"/>
      <c r="D178" s="664"/>
      <c r="E178" s="97"/>
    </row>
    <row r="179" spans="1:5" x14ac:dyDescent="0.2">
      <c r="A179" s="97"/>
      <c r="B179" s="97"/>
      <c r="D179" s="664"/>
      <c r="E179" s="97"/>
    </row>
    <row r="180" spans="1:5" x14ac:dyDescent="0.2">
      <c r="A180" s="97"/>
      <c r="B180" s="97"/>
      <c r="D180" s="664"/>
      <c r="E180" s="97"/>
    </row>
    <row r="181" spans="1:5" x14ac:dyDescent="0.2">
      <c r="A181" s="97"/>
      <c r="B181" s="97"/>
      <c r="D181" s="664"/>
      <c r="E181" s="97"/>
    </row>
    <row r="182" spans="1:5" x14ac:dyDescent="0.2">
      <c r="A182" s="97"/>
      <c r="B182" s="97"/>
      <c r="D182" s="664"/>
      <c r="E182" s="97"/>
    </row>
    <row r="183" spans="1:5" x14ac:dyDescent="0.2">
      <c r="A183" s="97"/>
      <c r="B183" s="97"/>
      <c r="D183" s="664"/>
      <c r="E183" s="97"/>
    </row>
    <row r="184" spans="1:5" x14ac:dyDescent="0.2">
      <c r="A184" s="97"/>
      <c r="B184" s="97"/>
      <c r="D184" s="664"/>
      <c r="E184" s="97"/>
    </row>
    <row r="185" spans="1:5" x14ac:dyDescent="0.2">
      <c r="A185" s="97"/>
      <c r="B185" s="97"/>
      <c r="D185" s="664"/>
      <c r="E185" s="97"/>
    </row>
    <row r="186" spans="1:5" x14ac:dyDescent="0.2">
      <c r="A186" s="97"/>
      <c r="B186" s="97"/>
      <c r="D186" s="664"/>
      <c r="E186" s="97"/>
    </row>
    <row r="187" spans="1:5" x14ac:dyDescent="0.2">
      <c r="A187" s="97"/>
      <c r="B187" s="97"/>
      <c r="D187" s="664"/>
      <c r="E187" s="97"/>
    </row>
    <row r="188" spans="1:5" x14ac:dyDescent="0.2">
      <c r="A188" s="97"/>
      <c r="B188" s="97"/>
      <c r="D188" s="664"/>
      <c r="E188" s="97"/>
    </row>
    <row r="189" spans="1:5" x14ac:dyDescent="0.2">
      <c r="A189" s="97"/>
      <c r="B189" s="97"/>
      <c r="D189" s="664"/>
      <c r="E189" s="97"/>
    </row>
    <row r="190" spans="1:5" x14ac:dyDescent="0.2">
      <c r="A190" s="97"/>
      <c r="B190" s="97"/>
      <c r="D190" s="664"/>
      <c r="E190" s="97"/>
    </row>
    <row r="191" spans="1:5" x14ac:dyDescent="0.2">
      <c r="A191" s="97"/>
      <c r="B191" s="97"/>
      <c r="D191" s="664"/>
      <c r="E191" s="97"/>
    </row>
    <row r="192" spans="1:5" x14ac:dyDescent="0.2">
      <c r="A192" s="97"/>
      <c r="B192" s="97"/>
      <c r="D192" s="664"/>
      <c r="E192" s="97"/>
    </row>
    <row r="193" spans="1:5" x14ac:dyDescent="0.2">
      <c r="A193" s="97"/>
      <c r="B193" s="97"/>
      <c r="D193" s="664"/>
      <c r="E193" s="97"/>
    </row>
    <row r="194" spans="1:5" x14ac:dyDescent="0.2">
      <c r="A194" s="97"/>
      <c r="B194" s="97"/>
      <c r="D194" s="664"/>
      <c r="E194" s="97"/>
    </row>
    <row r="195" spans="1:5" x14ac:dyDescent="0.2">
      <c r="A195" s="97"/>
      <c r="B195" s="97"/>
      <c r="D195" s="664"/>
      <c r="E195" s="97"/>
    </row>
    <row r="196" spans="1:5" x14ac:dyDescent="0.2">
      <c r="A196" s="97"/>
      <c r="B196" s="97"/>
      <c r="D196" s="664"/>
      <c r="E196" s="97"/>
    </row>
    <row r="197" spans="1:5" x14ac:dyDescent="0.2">
      <c r="A197" s="97"/>
      <c r="B197" s="97"/>
      <c r="D197" s="664"/>
      <c r="E197" s="97"/>
    </row>
    <row r="198" spans="1:5" x14ac:dyDescent="0.2">
      <c r="A198" s="97"/>
      <c r="B198" s="97"/>
      <c r="D198" s="664"/>
      <c r="E198" s="97"/>
    </row>
    <row r="199" spans="1:5" x14ac:dyDescent="0.2">
      <c r="A199" s="97"/>
      <c r="B199" s="97"/>
      <c r="D199" s="664"/>
      <c r="E199" s="97"/>
    </row>
    <row r="200" spans="1:5" x14ac:dyDescent="0.2">
      <c r="A200" s="97"/>
      <c r="B200" s="97"/>
      <c r="D200" s="664"/>
      <c r="E200" s="97"/>
    </row>
    <row r="201" spans="1:5" x14ac:dyDescent="0.2">
      <c r="A201" s="97"/>
      <c r="B201" s="97"/>
      <c r="D201" s="664"/>
      <c r="E201" s="97"/>
    </row>
    <row r="202" spans="1:5" x14ac:dyDescent="0.2">
      <c r="A202" s="97"/>
      <c r="B202" s="97"/>
      <c r="D202" s="664"/>
      <c r="E202" s="97"/>
    </row>
    <row r="203" spans="1:5" x14ac:dyDescent="0.2">
      <c r="A203" s="97"/>
      <c r="B203" s="97"/>
      <c r="D203" s="664"/>
      <c r="E203" s="97"/>
    </row>
    <row r="204" spans="1:5" x14ac:dyDescent="0.2">
      <c r="A204" s="97"/>
      <c r="B204" s="97"/>
      <c r="D204" s="664"/>
      <c r="E204" s="97"/>
    </row>
    <row r="205" spans="1:5" x14ac:dyDescent="0.2">
      <c r="A205" s="97"/>
      <c r="B205" s="97"/>
      <c r="D205" s="664"/>
      <c r="E205" s="97"/>
    </row>
    <row r="206" spans="1:5" x14ac:dyDescent="0.2">
      <c r="A206" s="97"/>
      <c r="B206" s="97"/>
      <c r="D206" s="664"/>
      <c r="E206" s="97"/>
    </row>
    <row r="207" spans="1:5" x14ac:dyDescent="0.2">
      <c r="A207" s="97"/>
      <c r="B207" s="97"/>
      <c r="D207" s="664"/>
      <c r="E207" s="97"/>
    </row>
    <row r="208" spans="1:5" x14ac:dyDescent="0.2">
      <c r="A208" s="97"/>
      <c r="B208" s="97"/>
      <c r="D208" s="664"/>
      <c r="E208" s="97"/>
    </row>
    <row r="209" spans="1:5" x14ac:dyDescent="0.2">
      <c r="A209" s="97"/>
      <c r="B209" s="97"/>
      <c r="D209" s="664"/>
      <c r="E209" s="97"/>
    </row>
    <row r="210" spans="1:5" x14ac:dyDescent="0.2">
      <c r="A210" s="97"/>
      <c r="B210" s="97"/>
      <c r="D210" s="664"/>
      <c r="E210" s="97"/>
    </row>
    <row r="211" spans="1:5" x14ac:dyDescent="0.2">
      <c r="A211" s="97"/>
      <c r="B211" s="97"/>
      <c r="D211" s="664"/>
      <c r="E211" s="97"/>
    </row>
    <row r="212" spans="1:5" x14ac:dyDescent="0.2">
      <c r="A212" s="97"/>
      <c r="B212" s="97"/>
      <c r="D212" s="664"/>
      <c r="E212" s="97"/>
    </row>
    <row r="213" spans="1:5" x14ac:dyDescent="0.2">
      <c r="A213" s="97"/>
      <c r="B213" s="97"/>
      <c r="D213" s="664"/>
      <c r="E213" s="97"/>
    </row>
    <row r="214" spans="1:5" x14ac:dyDescent="0.2">
      <c r="A214" s="97"/>
      <c r="B214" s="97"/>
      <c r="D214" s="664"/>
      <c r="E214" s="97"/>
    </row>
    <row r="215" spans="1:5" x14ac:dyDescent="0.2">
      <c r="A215" s="97"/>
      <c r="B215" s="97"/>
      <c r="D215" s="664"/>
      <c r="E215" s="97"/>
    </row>
    <row r="216" spans="1:5" x14ac:dyDescent="0.2">
      <c r="A216" s="97"/>
      <c r="B216" s="97"/>
      <c r="D216" s="664"/>
      <c r="E216" s="97"/>
    </row>
    <row r="217" spans="1:5" x14ac:dyDescent="0.2">
      <c r="A217" s="97"/>
      <c r="B217" s="97"/>
      <c r="D217" s="664"/>
      <c r="E217" s="97"/>
    </row>
    <row r="218" spans="1:5" x14ac:dyDescent="0.2">
      <c r="A218" s="97"/>
      <c r="B218" s="97"/>
      <c r="D218" s="664"/>
      <c r="E218" s="97"/>
    </row>
    <row r="219" spans="1:5" x14ac:dyDescent="0.2">
      <c r="A219" s="97"/>
      <c r="B219" s="97"/>
      <c r="D219" s="664"/>
      <c r="E219" s="97"/>
    </row>
    <row r="220" spans="1:5" x14ac:dyDescent="0.2">
      <c r="A220" s="97"/>
      <c r="B220" s="97"/>
      <c r="D220" s="664"/>
      <c r="E220" s="97"/>
    </row>
    <row r="221" spans="1:5" x14ac:dyDescent="0.2">
      <c r="A221" s="97"/>
      <c r="B221" s="97"/>
      <c r="D221" s="664"/>
      <c r="E221" s="97"/>
    </row>
    <row r="222" spans="1:5" x14ac:dyDescent="0.2">
      <c r="A222" s="97"/>
      <c r="B222" s="97"/>
      <c r="D222" s="664"/>
      <c r="E222" s="97"/>
    </row>
    <row r="223" spans="1:5" x14ac:dyDescent="0.2">
      <c r="A223" s="97"/>
      <c r="B223" s="97"/>
      <c r="D223" s="664"/>
      <c r="E223" s="97"/>
    </row>
    <row r="224" spans="1:5" x14ac:dyDescent="0.2">
      <c r="A224" s="97"/>
      <c r="B224" s="97"/>
      <c r="D224" s="664"/>
      <c r="E224" s="97"/>
    </row>
    <row r="225" spans="1:5" x14ac:dyDescent="0.2">
      <c r="A225" s="97"/>
      <c r="B225" s="97"/>
      <c r="D225" s="664"/>
      <c r="E225" s="97"/>
    </row>
    <row r="226" spans="1:5" x14ac:dyDescent="0.2">
      <c r="A226" s="97"/>
      <c r="B226" s="97"/>
      <c r="D226" s="664"/>
      <c r="E226" s="97"/>
    </row>
    <row r="227" spans="1:5" x14ac:dyDescent="0.2">
      <c r="A227" s="97"/>
      <c r="B227" s="97"/>
      <c r="D227" s="664"/>
      <c r="E227" s="97"/>
    </row>
    <row r="228" spans="1:5" x14ac:dyDescent="0.2">
      <c r="A228" s="97"/>
      <c r="B228" s="97"/>
      <c r="D228" s="664"/>
      <c r="E228" s="97"/>
    </row>
    <row r="229" spans="1:5" x14ac:dyDescent="0.2">
      <c r="A229" s="97"/>
      <c r="B229" s="97"/>
      <c r="D229" s="664"/>
      <c r="E229" s="97"/>
    </row>
    <row r="230" spans="1:5" x14ac:dyDescent="0.2">
      <c r="A230" s="97"/>
      <c r="B230" s="97"/>
      <c r="D230" s="664"/>
      <c r="E230" s="97"/>
    </row>
    <row r="231" spans="1:5" x14ac:dyDescent="0.2">
      <c r="A231" s="97"/>
      <c r="B231" s="97"/>
      <c r="D231" s="664"/>
      <c r="E231" s="97"/>
    </row>
    <row r="232" spans="1:5" x14ac:dyDescent="0.2">
      <c r="A232" s="97"/>
      <c r="B232" s="97"/>
      <c r="D232" s="664"/>
      <c r="E232" s="97"/>
    </row>
    <row r="233" spans="1:5" x14ac:dyDescent="0.2">
      <c r="A233" s="97"/>
      <c r="B233" s="97"/>
      <c r="D233" s="664"/>
      <c r="E233" s="97"/>
    </row>
    <row r="234" spans="1:5" x14ac:dyDescent="0.2">
      <c r="A234" s="97"/>
      <c r="B234" s="97"/>
      <c r="D234" s="664"/>
      <c r="E234" s="97"/>
    </row>
    <row r="235" spans="1:5" x14ac:dyDescent="0.2">
      <c r="A235" s="97"/>
      <c r="B235" s="97"/>
      <c r="D235" s="664"/>
      <c r="E235" s="97"/>
    </row>
    <row r="236" spans="1:5" x14ac:dyDescent="0.2">
      <c r="A236" s="97"/>
      <c r="B236" s="97"/>
      <c r="D236" s="664"/>
      <c r="E236" s="97"/>
    </row>
    <row r="237" spans="1:5" x14ac:dyDescent="0.2">
      <c r="A237" s="97"/>
      <c r="B237" s="97"/>
      <c r="D237" s="664"/>
      <c r="E237" s="97"/>
    </row>
    <row r="238" spans="1:5" x14ac:dyDescent="0.2">
      <c r="A238" s="97"/>
      <c r="B238" s="97"/>
      <c r="D238" s="664"/>
      <c r="E238" s="97"/>
    </row>
    <row r="239" spans="1:5" x14ac:dyDescent="0.2">
      <c r="A239" s="97"/>
      <c r="B239" s="97"/>
      <c r="D239" s="664"/>
      <c r="E239" s="97"/>
    </row>
    <row r="240" spans="1:5" x14ac:dyDescent="0.2">
      <c r="A240" s="97"/>
      <c r="B240" s="97"/>
      <c r="D240" s="664"/>
      <c r="E240" s="97"/>
    </row>
    <row r="241" spans="1:5" x14ac:dyDescent="0.2">
      <c r="A241" s="97"/>
      <c r="B241" s="97"/>
      <c r="D241" s="664"/>
      <c r="E241" s="97"/>
    </row>
    <row r="242" spans="1:5" x14ac:dyDescent="0.2">
      <c r="A242" s="97"/>
      <c r="B242" s="97"/>
      <c r="D242" s="664"/>
      <c r="E242" s="97"/>
    </row>
    <row r="243" spans="1:5" x14ac:dyDescent="0.2">
      <c r="A243" s="97"/>
      <c r="B243" s="97"/>
      <c r="D243" s="664"/>
      <c r="E243" s="97"/>
    </row>
    <row r="244" spans="1:5" x14ac:dyDescent="0.2">
      <c r="A244" s="97"/>
      <c r="B244" s="97"/>
      <c r="D244" s="664"/>
      <c r="E244" s="97"/>
    </row>
    <row r="245" spans="1:5" x14ac:dyDescent="0.2">
      <c r="A245" s="97"/>
      <c r="B245" s="97"/>
      <c r="D245" s="664"/>
      <c r="E245" s="97"/>
    </row>
    <row r="246" spans="1:5" x14ac:dyDescent="0.2">
      <c r="A246" s="97"/>
      <c r="B246" s="97"/>
      <c r="D246" s="664"/>
      <c r="E246" s="97"/>
    </row>
    <row r="247" spans="1:5" x14ac:dyDescent="0.2">
      <c r="A247" s="97"/>
      <c r="B247" s="97"/>
      <c r="D247" s="664"/>
      <c r="E247" s="97"/>
    </row>
    <row r="248" spans="1:5" x14ac:dyDescent="0.2">
      <c r="A248" s="97"/>
      <c r="B248" s="97"/>
      <c r="D248" s="664"/>
      <c r="E248" s="97"/>
    </row>
    <row r="249" spans="1:5" x14ac:dyDescent="0.2">
      <c r="A249" s="97"/>
      <c r="B249" s="97"/>
      <c r="D249" s="664"/>
      <c r="E249" s="97"/>
    </row>
    <row r="250" spans="1:5" x14ac:dyDescent="0.2">
      <c r="A250" s="97"/>
      <c r="B250" s="97"/>
      <c r="D250" s="664"/>
      <c r="E250" s="97"/>
    </row>
    <row r="251" spans="1:5" x14ac:dyDescent="0.2">
      <c r="A251" s="97"/>
      <c r="B251" s="97"/>
      <c r="D251" s="664"/>
      <c r="E251" s="97"/>
    </row>
    <row r="252" spans="1:5" x14ac:dyDescent="0.2">
      <c r="A252" s="97"/>
      <c r="B252" s="97"/>
      <c r="D252" s="664"/>
      <c r="E252" s="97"/>
    </row>
    <row r="253" spans="1:5" x14ac:dyDescent="0.2">
      <c r="A253" s="97"/>
      <c r="B253" s="97"/>
      <c r="D253" s="664"/>
      <c r="E253" s="97"/>
    </row>
    <row r="254" spans="1:5" x14ac:dyDescent="0.2">
      <c r="A254" s="97"/>
      <c r="B254" s="97"/>
      <c r="D254" s="664"/>
      <c r="E254" s="97"/>
    </row>
    <row r="255" spans="1:5" x14ac:dyDescent="0.2">
      <c r="A255" s="97"/>
      <c r="B255" s="97"/>
      <c r="D255" s="664"/>
      <c r="E255" s="97"/>
    </row>
    <row r="256" spans="1:5" x14ac:dyDescent="0.2">
      <c r="A256" s="97"/>
      <c r="B256" s="97"/>
      <c r="D256" s="664"/>
      <c r="E256" s="97"/>
    </row>
    <row r="257" spans="1:5" x14ac:dyDescent="0.2">
      <c r="A257" s="97"/>
      <c r="B257" s="97"/>
      <c r="D257" s="664"/>
      <c r="E257" s="97"/>
    </row>
    <row r="258" spans="1:5" x14ac:dyDescent="0.2">
      <c r="A258" s="97"/>
      <c r="B258" s="97"/>
      <c r="D258" s="664"/>
      <c r="E258" s="97"/>
    </row>
    <row r="259" spans="1:5" x14ac:dyDescent="0.2">
      <c r="A259" s="97"/>
      <c r="B259" s="97"/>
      <c r="D259" s="664"/>
      <c r="E259" s="97"/>
    </row>
    <row r="260" spans="1:5" x14ac:dyDescent="0.2">
      <c r="A260" s="97"/>
      <c r="B260" s="97"/>
      <c r="D260" s="664"/>
      <c r="E260" s="97"/>
    </row>
    <row r="261" spans="1:5" x14ac:dyDescent="0.2">
      <c r="A261" s="97"/>
      <c r="B261" s="97"/>
      <c r="D261" s="664"/>
      <c r="E261" s="97"/>
    </row>
    <row r="262" spans="1:5" x14ac:dyDescent="0.2">
      <c r="A262" s="97"/>
      <c r="B262" s="97"/>
      <c r="D262" s="664"/>
      <c r="E262" s="97"/>
    </row>
    <row r="263" spans="1:5" x14ac:dyDescent="0.2">
      <c r="A263" s="97"/>
      <c r="B263" s="97"/>
      <c r="D263" s="664"/>
      <c r="E263" s="97"/>
    </row>
    <row r="264" spans="1:5" x14ac:dyDescent="0.2">
      <c r="A264" s="97"/>
      <c r="B264" s="97"/>
      <c r="D264" s="664"/>
      <c r="E264" s="97"/>
    </row>
  </sheetData>
  <mergeCells count="18">
    <mergeCell ref="A10:A11"/>
    <mergeCell ref="A14:A15"/>
    <mergeCell ref="A16:A21"/>
    <mergeCell ref="C1:E1"/>
    <mergeCell ref="A2:E2"/>
    <mergeCell ref="A3:E3"/>
    <mergeCell ref="A5:A6"/>
    <mergeCell ref="A7:A8"/>
    <mergeCell ref="A22:A23"/>
    <mergeCell ref="A24:A29"/>
    <mergeCell ref="A30:A32"/>
    <mergeCell ref="A33:A34"/>
    <mergeCell ref="A35:A38"/>
    <mergeCell ref="A61:A62"/>
    <mergeCell ref="A40:A50"/>
    <mergeCell ref="A51:A52"/>
    <mergeCell ref="A53:A57"/>
    <mergeCell ref="A58:A59"/>
  </mergeCells>
  <pageMargins left="0.7" right="0.7" top="0.75" bottom="0.75" header="0.3" footer="0.3"/>
  <pageSetup paperSize="9" scale="98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view="pageBreakPreview" zoomScale="110" zoomScaleNormal="100" zoomScaleSheetLayoutView="110" workbookViewId="0">
      <pane xSplit="1" ySplit="2" topLeftCell="B3" activePane="bottomRight" state="frozen"/>
      <selection activeCell="Q21" sqref="Q21"/>
      <selection pane="topRight" activeCell="Q21" sqref="Q21"/>
      <selection pane="bottomLeft" activeCell="Q21" sqref="Q21"/>
      <selection pane="bottomRight" activeCell="K67" sqref="K67"/>
    </sheetView>
  </sheetViews>
  <sheetFormatPr defaultColWidth="9.140625" defaultRowHeight="15.75" x14ac:dyDescent="0.25"/>
  <cols>
    <col min="1" max="1" width="16.140625" style="907" customWidth="1"/>
    <col min="2" max="2" width="94.85546875" style="909" customWidth="1"/>
    <col min="3" max="16384" width="9.140625" style="907"/>
  </cols>
  <sheetData>
    <row r="1" spans="1:2" ht="47.25" x14ac:dyDescent="0.25">
      <c r="A1" s="914"/>
      <c r="B1" s="711" t="s">
        <v>5596</v>
      </c>
    </row>
    <row r="2" spans="1:2" ht="42" customHeight="1" x14ac:dyDescent="0.25">
      <c r="A2" s="1142" t="s">
        <v>5225</v>
      </c>
      <c r="B2" s="1142"/>
    </row>
    <row r="3" spans="1:2" ht="19.5" customHeight="1" x14ac:dyDescent="0.25">
      <c r="A3" s="910" t="s">
        <v>1895</v>
      </c>
      <c r="B3" s="910" t="s">
        <v>4785</v>
      </c>
    </row>
    <row r="4" spans="1:2" x14ac:dyDescent="0.25">
      <c r="A4" s="910" t="s">
        <v>2</v>
      </c>
      <c r="B4" s="908" t="s">
        <v>3</v>
      </c>
    </row>
    <row r="5" spans="1:2" x14ac:dyDescent="0.25">
      <c r="A5" s="910" t="s">
        <v>7</v>
      </c>
      <c r="B5" s="908" t="s">
        <v>8</v>
      </c>
    </row>
    <row r="6" spans="1:2" x14ac:dyDescent="0.25">
      <c r="A6" s="910" t="s">
        <v>15</v>
      </c>
      <c r="B6" s="908" t="s">
        <v>16</v>
      </c>
    </row>
    <row r="7" spans="1:2" x14ac:dyDescent="0.25">
      <c r="A7" s="910" t="s">
        <v>27</v>
      </c>
      <c r="B7" s="908" t="s">
        <v>28</v>
      </c>
    </row>
    <row r="8" spans="1:2" x14ac:dyDescent="0.25">
      <c r="A8" s="910" t="s">
        <v>34</v>
      </c>
      <c r="B8" s="908" t="s">
        <v>35</v>
      </c>
    </row>
    <row r="9" spans="1:2" x14ac:dyDescent="0.25">
      <c r="A9" s="910" t="s">
        <v>37</v>
      </c>
      <c r="B9" s="908" t="s">
        <v>38</v>
      </c>
    </row>
    <row r="10" spans="1:2" x14ac:dyDescent="0.25">
      <c r="A10" s="910" t="s">
        <v>67</v>
      </c>
      <c r="B10" s="908" t="s">
        <v>68</v>
      </c>
    </row>
    <row r="11" spans="1:2" x14ac:dyDescent="0.25">
      <c r="A11" s="910" t="s">
        <v>84</v>
      </c>
      <c r="B11" s="908" t="s">
        <v>85</v>
      </c>
    </row>
    <row r="12" spans="1:2" x14ac:dyDescent="0.25">
      <c r="A12" s="910" t="s">
        <v>86</v>
      </c>
      <c r="B12" s="908" t="s">
        <v>87</v>
      </c>
    </row>
    <row r="13" spans="1:2" x14ac:dyDescent="0.25">
      <c r="A13" s="910" t="s">
        <v>94</v>
      </c>
      <c r="B13" s="908" t="s">
        <v>95</v>
      </c>
    </row>
    <row r="14" spans="1:2" x14ac:dyDescent="0.25">
      <c r="A14" s="910" t="s">
        <v>96</v>
      </c>
      <c r="B14" s="908" t="s">
        <v>97</v>
      </c>
    </row>
    <row r="15" spans="1:2" x14ac:dyDescent="0.25">
      <c r="A15" s="910" t="s">
        <v>98</v>
      </c>
      <c r="B15" s="908" t="s">
        <v>99</v>
      </c>
    </row>
    <row r="16" spans="1:2" x14ac:dyDescent="0.25">
      <c r="A16" s="910" t="s">
        <v>105</v>
      </c>
      <c r="B16" s="908" t="s">
        <v>106</v>
      </c>
    </row>
    <row r="17" spans="1:2" x14ac:dyDescent="0.25">
      <c r="A17" s="910" t="s">
        <v>109</v>
      </c>
      <c r="B17" s="908" t="s">
        <v>110</v>
      </c>
    </row>
    <row r="18" spans="1:2" x14ac:dyDescent="0.25">
      <c r="A18" s="910" t="s">
        <v>181</v>
      </c>
      <c r="B18" s="908" t="s">
        <v>182</v>
      </c>
    </row>
    <row r="19" spans="1:2" x14ac:dyDescent="0.25">
      <c r="A19" s="910" t="s">
        <v>196</v>
      </c>
      <c r="B19" s="908" t="s">
        <v>197</v>
      </c>
    </row>
    <row r="20" spans="1:2" x14ac:dyDescent="0.25">
      <c r="A20" s="910" t="s">
        <v>206</v>
      </c>
      <c r="B20" s="908" t="s">
        <v>207</v>
      </c>
    </row>
    <row r="21" spans="1:2" x14ac:dyDescent="0.25">
      <c r="A21" s="910" t="s">
        <v>208</v>
      </c>
      <c r="B21" s="908" t="s">
        <v>209</v>
      </c>
    </row>
    <row r="22" spans="1:2" x14ac:dyDescent="0.25">
      <c r="A22" s="910" t="s">
        <v>231</v>
      </c>
      <c r="B22" s="908" t="s">
        <v>232</v>
      </c>
    </row>
    <row r="23" spans="1:2" x14ac:dyDescent="0.25">
      <c r="A23" s="910" t="s">
        <v>235</v>
      </c>
      <c r="B23" s="908" t="s">
        <v>236</v>
      </c>
    </row>
    <row r="24" spans="1:2" x14ac:dyDescent="0.25">
      <c r="A24" s="910" t="s">
        <v>245</v>
      </c>
      <c r="B24" s="908" t="s">
        <v>246</v>
      </c>
    </row>
    <row r="25" spans="1:2" x14ac:dyDescent="0.25">
      <c r="A25" s="910" t="s">
        <v>247</v>
      </c>
      <c r="B25" s="908" t="s">
        <v>248</v>
      </c>
    </row>
    <row r="26" spans="1:2" ht="31.5" x14ac:dyDescent="0.25">
      <c r="A26" s="910" t="s">
        <v>426</v>
      </c>
      <c r="B26" s="908" t="s">
        <v>427</v>
      </c>
    </row>
    <row r="27" spans="1:2" ht="31.5" x14ac:dyDescent="0.25">
      <c r="A27" s="910" t="s">
        <v>428</v>
      </c>
      <c r="B27" s="908" t="s">
        <v>429</v>
      </c>
    </row>
    <row r="28" spans="1:2" x14ac:dyDescent="0.25">
      <c r="A28" s="910" t="s">
        <v>430</v>
      </c>
      <c r="B28" s="908" t="s">
        <v>431</v>
      </c>
    </row>
    <row r="29" spans="1:2" x14ac:dyDescent="0.25">
      <c r="A29" s="910" t="s">
        <v>439</v>
      </c>
      <c r="B29" s="908" t="s">
        <v>440</v>
      </c>
    </row>
    <row r="30" spans="1:2" x14ac:dyDescent="0.25">
      <c r="A30" s="910" t="s">
        <v>441</v>
      </c>
      <c r="B30" s="908" t="s">
        <v>442</v>
      </c>
    </row>
    <row r="31" spans="1:2" x14ac:dyDescent="0.25">
      <c r="A31" s="910" t="s">
        <v>443</v>
      </c>
      <c r="B31" s="908" t="s">
        <v>444</v>
      </c>
    </row>
    <row r="32" spans="1:2" x14ac:dyDescent="0.25">
      <c r="A32" s="910" t="s">
        <v>509</v>
      </c>
      <c r="B32" s="908" t="s">
        <v>510</v>
      </c>
    </row>
    <row r="33" spans="1:2" x14ac:dyDescent="0.25">
      <c r="A33" s="910" t="s">
        <v>513</v>
      </c>
      <c r="B33" s="908" t="s">
        <v>514</v>
      </c>
    </row>
    <row r="34" spans="1:2" x14ac:dyDescent="0.25">
      <c r="A34" s="910" t="s">
        <v>517</v>
      </c>
      <c r="B34" s="908" t="s">
        <v>518</v>
      </c>
    </row>
    <row r="35" spans="1:2" x14ac:dyDescent="0.25">
      <c r="A35" s="910" t="s">
        <v>519</v>
      </c>
      <c r="B35" s="908" t="s">
        <v>520</v>
      </c>
    </row>
    <row r="36" spans="1:2" x14ac:dyDescent="0.25">
      <c r="A36" s="910" t="s">
        <v>527</v>
      </c>
      <c r="B36" s="908" t="s">
        <v>528</v>
      </c>
    </row>
    <row r="37" spans="1:2" x14ac:dyDescent="0.25">
      <c r="A37" s="910" t="s">
        <v>544</v>
      </c>
      <c r="B37" s="908" t="s">
        <v>545</v>
      </c>
    </row>
    <row r="38" spans="1:2" x14ac:dyDescent="0.25">
      <c r="A38" s="910" t="s">
        <v>546</v>
      </c>
      <c r="B38" s="908" t="s">
        <v>547</v>
      </c>
    </row>
    <row r="39" spans="1:2" x14ac:dyDescent="0.25">
      <c r="A39" s="910" t="s">
        <v>551</v>
      </c>
      <c r="B39" s="908" t="s">
        <v>552</v>
      </c>
    </row>
    <row r="40" spans="1:2" x14ac:dyDescent="0.25">
      <c r="A40" s="910" t="s">
        <v>553</v>
      </c>
      <c r="B40" s="908" t="s">
        <v>554</v>
      </c>
    </row>
    <row r="41" spans="1:2" x14ac:dyDescent="0.25">
      <c r="A41" s="910" t="s">
        <v>555</v>
      </c>
      <c r="B41" s="908" t="s">
        <v>556</v>
      </c>
    </row>
    <row r="42" spans="1:2" x14ac:dyDescent="0.25">
      <c r="A42" s="910" t="s">
        <v>557</v>
      </c>
      <c r="B42" s="908" t="s">
        <v>558</v>
      </c>
    </row>
    <row r="43" spans="1:2" x14ac:dyDescent="0.25">
      <c r="A43" s="910" t="s">
        <v>571</v>
      </c>
      <c r="B43" s="908" t="s">
        <v>572</v>
      </c>
    </row>
    <row r="44" spans="1:2" x14ac:dyDescent="0.25">
      <c r="A44" s="910" t="s">
        <v>573</v>
      </c>
      <c r="B44" s="908" t="s">
        <v>574</v>
      </c>
    </row>
    <row r="45" spans="1:2" x14ac:dyDescent="0.25">
      <c r="A45" s="910" t="s">
        <v>582</v>
      </c>
      <c r="B45" s="908" t="s">
        <v>583</v>
      </c>
    </row>
    <row r="46" spans="1:2" x14ac:dyDescent="0.25">
      <c r="A46" s="910" t="s">
        <v>590</v>
      </c>
      <c r="B46" s="908" t="s">
        <v>591</v>
      </c>
    </row>
    <row r="47" spans="1:2" x14ac:dyDescent="0.25">
      <c r="A47" s="910" t="s">
        <v>592</v>
      </c>
      <c r="B47" s="908" t="s">
        <v>593</v>
      </c>
    </row>
    <row r="48" spans="1:2" x14ac:dyDescent="0.25">
      <c r="A48" s="910" t="s">
        <v>604</v>
      </c>
      <c r="B48" s="908" t="s">
        <v>605</v>
      </c>
    </row>
    <row r="49" spans="1:2" x14ac:dyDescent="0.25">
      <c r="A49" s="910" t="s">
        <v>609</v>
      </c>
      <c r="B49" s="908" t="s">
        <v>610</v>
      </c>
    </row>
    <row r="50" spans="1:2" x14ac:dyDescent="0.25">
      <c r="A50" s="910" t="s">
        <v>623</v>
      </c>
      <c r="B50" s="908" t="s">
        <v>624</v>
      </c>
    </row>
    <row r="51" spans="1:2" x14ac:dyDescent="0.25">
      <c r="A51" s="910" t="s">
        <v>625</v>
      </c>
      <c r="B51" s="908" t="s">
        <v>626</v>
      </c>
    </row>
    <row r="52" spans="1:2" x14ac:dyDescent="0.25">
      <c r="A52" s="910" t="s">
        <v>629</v>
      </c>
      <c r="B52" s="908" t="s">
        <v>630</v>
      </c>
    </row>
    <row r="53" spans="1:2" x14ac:dyDescent="0.25">
      <c r="A53" s="910" t="s">
        <v>641</v>
      </c>
      <c r="B53" s="908" t="s">
        <v>642</v>
      </c>
    </row>
    <row r="54" spans="1:2" x14ac:dyDescent="0.25">
      <c r="A54" s="910" t="s">
        <v>651</v>
      </c>
      <c r="B54" s="908" t="s">
        <v>652</v>
      </c>
    </row>
    <row r="55" spans="1:2" x14ac:dyDescent="0.25">
      <c r="A55" s="910" t="s">
        <v>663</v>
      </c>
      <c r="B55" s="908" t="s">
        <v>664</v>
      </c>
    </row>
    <row r="56" spans="1:2" x14ac:dyDescent="0.25">
      <c r="A56" s="910" t="s">
        <v>665</v>
      </c>
      <c r="B56" s="908" t="s">
        <v>666</v>
      </c>
    </row>
    <row r="57" spans="1:2" x14ac:dyDescent="0.25">
      <c r="A57" s="910" t="s">
        <v>667</v>
      </c>
      <c r="B57" s="908" t="s">
        <v>668</v>
      </c>
    </row>
    <row r="58" spans="1:2" x14ac:dyDescent="0.25">
      <c r="A58" s="910" t="s">
        <v>669</v>
      </c>
      <c r="B58" s="908" t="s">
        <v>670</v>
      </c>
    </row>
    <row r="59" spans="1:2" x14ac:dyDescent="0.25">
      <c r="A59" s="910" t="s">
        <v>671</v>
      </c>
      <c r="B59" s="908" t="s">
        <v>672</v>
      </c>
    </row>
    <row r="60" spans="1:2" x14ac:dyDescent="0.25">
      <c r="A60" s="910" t="s">
        <v>673</v>
      </c>
      <c r="B60" s="908" t="s">
        <v>674</v>
      </c>
    </row>
    <row r="61" spans="1:2" x14ac:dyDescent="0.25">
      <c r="A61" s="910" t="s">
        <v>727</v>
      </c>
      <c r="B61" s="908" t="s">
        <v>728</v>
      </c>
    </row>
    <row r="62" spans="1:2" ht="31.5" x14ac:dyDescent="0.25">
      <c r="A62" s="910" t="s">
        <v>731</v>
      </c>
      <c r="B62" s="908" t="s">
        <v>732</v>
      </c>
    </row>
    <row r="63" spans="1:2" x14ac:dyDescent="0.25">
      <c r="A63" s="910" t="s">
        <v>739</v>
      </c>
      <c r="B63" s="908" t="s">
        <v>740</v>
      </c>
    </row>
    <row r="64" spans="1:2" x14ac:dyDescent="0.25">
      <c r="A64" s="910" t="s">
        <v>743</v>
      </c>
      <c r="B64" s="908" t="s">
        <v>744</v>
      </c>
    </row>
    <row r="65" spans="1:2" x14ac:dyDescent="0.25">
      <c r="A65" s="910" t="s">
        <v>745</v>
      </c>
      <c r="B65" s="908" t="s">
        <v>746</v>
      </c>
    </row>
    <row r="66" spans="1:2" x14ac:dyDescent="0.25">
      <c r="A66" s="910" t="s">
        <v>747</v>
      </c>
      <c r="B66" s="908" t="s">
        <v>748</v>
      </c>
    </row>
    <row r="67" spans="1:2" ht="31.5" x14ac:dyDescent="0.25">
      <c r="A67" s="910" t="s">
        <v>757</v>
      </c>
      <c r="B67" s="908" t="s">
        <v>758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8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9"/>
  <sheetViews>
    <sheetView view="pageBreakPreview" zoomScaleNormal="100" zoomScaleSheetLayoutView="100" workbookViewId="0">
      <pane xSplit="2" ySplit="4" topLeftCell="C17" activePane="bottomRight" state="frozen"/>
      <selection pane="topRight" activeCell="C1" sqref="C1"/>
      <selection pane="bottomLeft" activeCell="A6" sqref="A6"/>
      <selection pane="bottomRight" activeCell="C24" sqref="C24"/>
    </sheetView>
  </sheetViews>
  <sheetFormatPr defaultColWidth="9.140625" defaultRowHeight="15.75" x14ac:dyDescent="0.2"/>
  <cols>
    <col min="1" max="1" width="8.140625" style="810" customWidth="1"/>
    <col min="2" max="2" width="24.140625" style="811" customWidth="1"/>
    <col min="3" max="4" width="23.28515625" style="812" customWidth="1"/>
    <col min="5" max="5" width="26.7109375" style="812" customWidth="1"/>
    <col min="6" max="6" width="25.85546875" style="812" customWidth="1"/>
    <col min="7" max="7" width="25" style="812" customWidth="1"/>
    <col min="8" max="8" width="25.5703125" style="812" customWidth="1"/>
    <col min="9" max="9" width="27" style="812" customWidth="1"/>
    <col min="10" max="16384" width="9.140625" style="813"/>
  </cols>
  <sheetData>
    <row r="1" spans="1:9" ht="51" customHeight="1" x14ac:dyDescent="0.2">
      <c r="B1" s="1156"/>
      <c r="C1" s="1156"/>
      <c r="D1" s="1156"/>
      <c r="H1" s="1146" t="s">
        <v>5595</v>
      </c>
      <c r="I1" s="1146"/>
    </row>
    <row r="2" spans="1:9" ht="45.75" customHeight="1" x14ac:dyDescent="0.2">
      <c r="A2" s="813"/>
      <c r="B2" s="1157" t="s">
        <v>5179</v>
      </c>
      <c r="C2" s="1157"/>
      <c r="D2" s="1157"/>
      <c r="E2" s="1157"/>
      <c r="F2" s="1157"/>
      <c r="G2" s="1157"/>
      <c r="H2" s="1157"/>
      <c r="I2" s="1157"/>
    </row>
    <row r="3" spans="1:9" ht="12.75" x14ac:dyDescent="0.2">
      <c r="A3" s="814"/>
      <c r="B3" s="814"/>
      <c r="C3" s="814"/>
      <c r="D3" s="814"/>
      <c r="E3" s="814"/>
      <c r="F3" s="814"/>
      <c r="G3" s="814"/>
      <c r="H3" s="814"/>
      <c r="I3" s="814"/>
    </row>
    <row r="4" spans="1:9" s="812" customFormat="1" ht="31.5" x14ac:dyDescent="0.2">
      <c r="A4" s="815"/>
      <c r="B4" s="816" t="s">
        <v>4961</v>
      </c>
      <c r="C4" s="817" t="s">
        <v>4962</v>
      </c>
      <c r="D4" s="817" t="s">
        <v>4963</v>
      </c>
      <c r="E4" s="817" t="s">
        <v>4964</v>
      </c>
      <c r="F4" s="817" t="s">
        <v>4965</v>
      </c>
      <c r="G4" s="817" t="s">
        <v>4966</v>
      </c>
      <c r="H4" s="817" t="s">
        <v>4967</v>
      </c>
      <c r="I4" s="817" t="s">
        <v>4968</v>
      </c>
    </row>
    <row r="5" spans="1:9" s="812" customFormat="1" ht="60" x14ac:dyDescent="0.2">
      <c r="A5" s="1143" t="s">
        <v>1046</v>
      </c>
      <c r="B5" s="1144" t="s">
        <v>4969</v>
      </c>
      <c r="C5" s="817"/>
      <c r="D5" s="817"/>
      <c r="E5" s="817"/>
      <c r="F5" s="817"/>
      <c r="G5" s="817"/>
      <c r="H5" s="818" t="s">
        <v>4970</v>
      </c>
      <c r="I5" s="818"/>
    </row>
    <row r="6" spans="1:9" s="812" customFormat="1" ht="60" x14ac:dyDescent="0.25">
      <c r="A6" s="1143"/>
      <c r="B6" s="1144"/>
      <c r="C6" s="817"/>
      <c r="D6" s="817"/>
      <c r="E6" s="817"/>
      <c r="F6" s="817"/>
      <c r="G6" s="819" t="s">
        <v>4971</v>
      </c>
      <c r="H6" s="817"/>
      <c r="I6" s="819"/>
    </row>
    <row r="7" spans="1:9" ht="15" x14ac:dyDescent="0.2">
      <c r="A7" s="1143"/>
      <c r="B7" s="1144"/>
      <c r="C7" s="817"/>
      <c r="D7" s="817"/>
      <c r="E7" s="817"/>
      <c r="F7" s="817"/>
      <c r="G7" s="817"/>
      <c r="H7" s="820" t="s">
        <v>4972</v>
      </c>
      <c r="I7" s="821"/>
    </row>
    <row r="8" spans="1:9" ht="30" x14ac:dyDescent="0.2">
      <c r="A8" s="1143"/>
      <c r="B8" s="1144"/>
      <c r="C8" s="817"/>
      <c r="D8" s="817"/>
      <c r="E8" s="817"/>
      <c r="F8" s="817"/>
      <c r="G8" s="817"/>
      <c r="H8" s="820" t="s">
        <v>4973</v>
      </c>
      <c r="I8" s="821"/>
    </row>
    <row r="9" spans="1:9" ht="15" x14ac:dyDescent="0.2">
      <c r="A9" s="1143"/>
      <c r="B9" s="1144"/>
      <c r="C9" s="817"/>
      <c r="D9" s="817"/>
      <c r="E9" s="817"/>
      <c r="F9" s="817"/>
      <c r="G9" s="817"/>
      <c r="H9" s="820" t="s">
        <v>4974</v>
      </c>
      <c r="I9" s="821"/>
    </row>
    <row r="10" spans="1:9" ht="15" x14ac:dyDescent="0.2">
      <c r="A10" s="1143"/>
      <c r="B10" s="1144"/>
      <c r="C10" s="817"/>
      <c r="D10" s="817"/>
      <c r="E10" s="817"/>
      <c r="F10" s="817"/>
      <c r="G10" s="817"/>
      <c r="H10" s="820" t="s">
        <v>4975</v>
      </c>
      <c r="I10" s="821"/>
    </row>
    <row r="11" spans="1:9" ht="30" x14ac:dyDescent="0.2">
      <c r="A11" s="1143"/>
      <c r="B11" s="1144"/>
      <c r="C11" s="817"/>
      <c r="D11" s="817"/>
      <c r="E11" s="817"/>
      <c r="F11" s="817"/>
      <c r="G11" s="817"/>
      <c r="H11" s="820" t="s">
        <v>4976</v>
      </c>
      <c r="I11" s="821"/>
    </row>
    <row r="12" spans="1:9" ht="15" x14ac:dyDescent="0.2">
      <c r="A12" s="1143"/>
      <c r="B12" s="1144"/>
      <c r="C12" s="817"/>
      <c r="D12" s="817"/>
      <c r="E12" s="817"/>
      <c r="F12" s="817"/>
      <c r="G12" s="817"/>
      <c r="H12" s="820" t="s">
        <v>4977</v>
      </c>
      <c r="I12" s="821"/>
    </row>
    <row r="13" spans="1:9" ht="30" x14ac:dyDescent="0.25">
      <c r="A13" s="1143"/>
      <c r="B13" s="1144"/>
      <c r="C13" s="817"/>
      <c r="D13" s="817"/>
      <c r="E13" s="819" t="s">
        <v>4978</v>
      </c>
      <c r="F13" s="817"/>
      <c r="G13" s="817"/>
      <c r="H13" s="820"/>
      <c r="I13" s="819"/>
    </row>
    <row r="14" spans="1:9" ht="15" x14ac:dyDescent="0.2">
      <c r="A14" s="1143"/>
      <c r="B14" s="1144"/>
      <c r="C14" s="817"/>
      <c r="D14" s="817"/>
      <c r="E14" s="822" t="s">
        <v>4979</v>
      </c>
      <c r="F14" s="817"/>
      <c r="G14" s="817"/>
      <c r="H14" s="817"/>
      <c r="I14" s="821"/>
    </row>
    <row r="15" spans="1:9" ht="15" x14ac:dyDescent="0.2">
      <c r="A15" s="1143"/>
      <c r="B15" s="1144"/>
      <c r="C15" s="817"/>
      <c r="D15" s="817"/>
      <c r="E15" s="822" t="s">
        <v>4980</v>
      </c>
      <c r="F15" s="817"/>
      <c r="G15" s="817"/>
      <c r="H15" s="817"/>
      <c r="I15" s="821"/>
    </row>
    <row r="16" spans="1:9" ht="15" x14ac:dyDescent="0.2">
      <c r="A16" s="1143"/>
      <c r="B16" s="1144"/>
      <c r="C16" s="817"/>
      <c r="D16" s="817"/>
      <c r="E16" s="822" t="s">
        <v>4981</v>
      </c>
      <c r="F16" s="817"/>
      <c r="G16" s="817"/>
      <c r="H16" s="817"/>
      <c r="I16" s="821"/>
    </row>
    <row r="17" spans="1:9" ht="15" x14ac:dyDescent="0.2">
      <c r="A17" s="1143"/>
      <c r="B17" s="1144"/>
      <c r="C17" s="817"/>
      <c r="D17" s="817"/>
      <c r="E17" s="820"/>
      <c r="F17" s="820" t="s">
        <v>4982</v>
      </c>
      <c r="G17" s="820"/>
      <c r="H17" s="817"/>
      <c r="I17" s="821"/>
    </row>
    <row r="18" spans="1:9" ht="15" x14ac:dyDescent="0.2">
      <c r="A18" s="1143"/>
      <c r="B18" s="1144"/>
      <c r="C18" s="817"/>
      <c r="D18" s="817"/>
      <c r="E18" s="820" t="s">
        <v>4983</v>
      </c>
      <c r="F18" s="817"/>
      <c r="G18" s="817"/>
      <c r="H18" s="817"/>
      <c r="I18" s="821"/>
    </row>
    <row r="19" spans="1:9" ht="15" x14ac:dyDescent="0.2">
      <c r="A19" s="1143"/>
      <c r="B19" s="1144"/>
      <c r="C19" s="817"/>
      <c r="D19" s="817"/>
      <c r="E19" s="820" t="s">
        <v>4984</v>
      </c>
      <c r="F19" s="817"/>
      <c r="G19" s="817"/>
      <c r="H19" s="817"/>
      <c r="I19" s="821"/>
    </row>
    <row r="20" spans="1:9" ht="15" x14ac:dyDescent="0.2">
      <c r="A20" s="1143"/>
      <c r="B20" s="1144"/>
      <c r="C20" s="817"/>
      <c r="D20" s="817"/>
      <c r="E20" s="817"/>
      <c r="F20" s="817"/>
      <c r="G20" s="817"/>
      <c r="H20" s="820" t="s">
        <v>4985</v>
      </c>
      <c r="I20" s="821"/>
    </row>
    <row r="21" spans="1:9" ht="15" x14ac:dyDescent="0.2">
      <c r="A21" s="1143"/>
      <c r="B21" s="1144"/>
      <c r="C21" s="817"/>
      <c r="D21" s="817"/>
      <c r="E21" s="817"/>
      <c r="F21" s="817"/>
      <c r="G21" s="817"/>
      <c r="H21" s="820" t="s">
        <v>4986</v>
      </c>
      <c r="I21" s="821"/>
    </row>
    <row r="22" spans="1:9" ht="30" x14ac:dyDescent="0.2">
      <c r="A22" s="1143"/>
      <c r="B22" s="1144"/>
      <c r="C22" s="817"/>
      <c r="D22" s="817"/>
      <c r="E22" s="820" t="s">
        <v>4987</v>
      </c>
      <c r="F22" s="820"/>
      <c r="G22" s="817"/>
      <c r="H22" s="820"/>
      <c r="I22" s="821"/>
    </row>
    <row r="23" spans="1:9" ht="15" x14ac:dyDescent="0.25">
      <c r="A23" s="1143"/>
      <c r="B23" s="1144"/>
      <c r="C23" s="817"/>
      <c r="D23" s="817"/>
      <c r="E23" s="817"/>
      <c r="F23" s="817"/>
      <c r="G23" s="817"/>
      <c r="H23" s="819" t="s">
        <v>4988</v>
      </c>
      <c r="I23" s="821"/>
    </row>
    <row r="24" spans="1:9" ht="60" x14ac:dyDescent="0.25">
      <c r="A24" s="1143"/>
      <c r="B24" s="1144"/>
      <c r="C24" s="817"/>
      <c r="D24" s="817"/>
      <c r="E24" s="817"/>
      <c r="F24" s="817"/>
      <c r="G24" s="817"/>
      <c r="H24" s="819"/>
      <c r="I24" s="819" t="s">
        <v>4989</v>
      </c>
    </row>
    <row r="25" spans="1:9" ht="15" x14ac:dyDescent="0.2">
      <c r="A25" s="1143"/>
      <c r="B25" s="1144"/>
      <c r="C25" s="817"/>
      <c r="D25" s="817"/>
      <c r="E25" s="817"/>
      <c r="F25" s="817"/>
      <c r="G25" s="817"/>
      <c r="H25" s="820" t="s">
        <v>4990</v>
      </c>
      <c r="I25" s="820"/>
    </row>
    <row r="26" spans="1:9" ht="15" customHeight="1" x14ac:dyDescent="0.25">
      <c r="A26" s="1148" t="s">
        <v>1049</v>
      </c>
      <c r="B26" s="1151" t="s">
        <v>4991</v>
      </c>
      <c r="C26" s="817"/>
      <c r="D26" s="817"/>
      <c r="E26" s="819" t="s">
        <v>4979</v>
      </c>
      <c r="F26" s="819"/>
      <c r="G26" s="819"/>
      <c r="H26" s="819"/>
      <c r="I26" s="819"/>
    </row>
    <row r="27" spans="1:9" ht="15" customHeight="1" x14ac:dyDescent="0.25">
      <c r="A27" s="1149"/>
      <c r="B27" s="1152"/>
      <c r="C27" s="817"/>
      <c r="D27" s="817"/>
      <c r="E27" s="819"/>
      <c r="F27" s="819"/>
      <c r="G27" s="819"/>
      <c r="H27" s="819" t="s">
        <v>4992</v>
      </c>
      <c r="I27" s="819"/>
    </row>
    <row r="28" spans="1:9" ht="15" customHeight="1" x14ac:dyDescent="0.25">
      <c r="A28" s="1149"/>
      <c r="B28" s="1152"/>
      <c r="C28" s="817"/>
      <c r="D28" s="817"/>
      <c r="E28" s="819" t="s">
        <v>4980</v>
      </c>
      <c r="F28" s="817"/>
      <c r="G28" s="817"/>
      <c r="H28" s="817"/>
      <c r="I28" s="819"/>
    </row>
    <row r="29" spans="1:9" ht="15" customHeight="1" x14ac:dyDescent="0.25">
      <c r="A29" s="1149"/>
      <c r="B29" s="1152"/>
      <c r="C29" s="817"/>
      <c r="D29" s="817"/>
      <c r="E29" s="819"/>
      <c r="F29" s="817"/>
      <c r="G29" s="817"/>
      <c r="H29" s="819" t="s">
        <v>4993</v>
      </c>
      <c r="I29" s="819"/>
    </row>
    <row r="30" spans="1:9" ht="15" customHeight="1" x14ac:dyDescent="0.25">
      <c r="A30" s="1149"/>
      <c r="B30" s="1152"/>
      <c r="C30" s="817"/>
      <c r="D30" s="817"/>
      <c r="E30" s="819" t="s">
        <v>4994</v>
      </c>
      <c r="F30" s="817"/>
      <c r="G30" s="817"/>
      <c r="H30" s="817"/>
      <c r="I30" s="819"/>
    </row>
    <row r="31" spans="1:9" ht="30" x14ac:dyDescent="0.25">
      <c r="A31" s="1149"/>
      <c r="B31" s="1152"/>
      <c r="C31" s="817"/>
      <c r="D31" s="817"/>
      <c r="E31" s="817"/>
      <c r="F31" s="817"/>
      <c r="G31" s="819" t="s">
        <v>4995</v>
      </c>
      <c r="H31" s="817"/>
      <c r="I31" s="819"/>
    </row>
    <row r="32" spans="1:9" ht="30" x14ac:dyDescent="0.25">
      <c r="A32" s="1149"/>
      <c r="B32" s="1152"/>
      <c r="C32" s="817"/>
      <c r="D32" s="817"/>
      <c r="E32" s="819"/>
      <c r="F32" s="819" t="s">
        <v>4996</v>
      </c>
      <c r="G32" s="819"/>
      <c r="H32" s="819"/>
      <c r="I32" s="819"/>
    </row>
    <row r="33" spans="1:9" ht="15" customHeight="1" x14ac:dyDescent="0.25">
      <c r="A33" s="1149"/>
      <c r="B33" s="1152"/>
      <c r="C33" s="817"/>
      <c r="D33" s="817"/>
      <c r="E33" s="819" t="s">
        <v>4997</v>
      </c>
      <c r="F33" s="817"/>
      <c r="G33" s="817"/>
      <c r="H33" s="817"/>
      <c r="I33" s="819"/>
    </row>
    <row r="34" spans="1:9" ht="15" customHeight="1" x14ac:dyDescent="0.25">
      <c r="A34" s="1149"/>
      <c r="B34" s="1152"/>
      <c r="C34" s="817"/>
      <c r="D34" s="817"/>
      <c r="E34" s="819"/>
      <c r="F34" s="819" t="s">
        <v>4982</v>
      </c>
      <c r="G34" s="819"/>
      <c r="H34" s="817"/>
      <c r="I34" s="819"/>
    </row>
    <row r="35" spans="1:9" ht="15" customHeight="1" x14ac:dyDescent="0.25">
      <c r="A35" s="1149"/>
      <c r="B35" s="1152"/>
      <c r="C35" s="817"/>
      <c r="D35" s="817"/>
      <c r="E35" s="817"/>
      <c r="F35" s="817"/>
      <c r="G35" s="817"/>
      <c r="H35" s="819" t="s">
        <v>4998</v>
      </c>
      <c r="I35" s="819"/>
    </row>
    <row r="36" spans="1:9" ht="15" customHeight="1" x14ac:dyDescent="0.25">
      <c r="A36" s="1149"/>
      <c r="B36" s="1152"/>
      <c r="C36" s="817"/>
      <c r="D36" s="817"/>
      <c r="E36" s="817"/>
      <c r="F36" s="817"/>
      <c r="G36" s="817"/>
      <c r="H36" s="819" t="s">
        <v>4999</v>
      </c>
      <c r="I36" s="819"/>
    </row>
    <row r="37" spans="1:9" ht="15" customHeight="1" x14ac:dyDescent="0.25">
      <c r="A37" s="1149"/>
      <c r="B37" s="1152"/>
      <c r="C37" s="817"/>
      <c r="D37" s="817"/>
      <c r="E37" s="817"/>
      <c r="F37" s="817"/>
      <c r="G37" s="817"/>
      <c r="H37" s="819" t="s">
        <v>5000</v>
      </c>
      <c r="I37" s="819"/>
    </row>
    <row r="38" spans="1:9" ht="15" customHeight="1" x14ac:dyDescent="0.25">
      <c r="A38" s="1149"/>
      <c r="B38" s="1152"/>
      <c r="C38" s="817"/>
      <c r="D38" s="817"/>
      <c r="E38" s="817"/>
      <c r="F38" s="817"/>
      <c r="G38" s="817"/>
      <c r="H38" s="819" t="s">
        <v>4983</v>
      </c>
      <c r="I38" s="819"/>
    </row>
    <row r="39" spans="1:9" ht="15.75" customHeight="1" x14ac:dyDescent="0.25">
      <c r="A39" s="1150"/>
      <c r="B39" s="1153"/>
      <c r="C39" s="817" t="s">
        <v>5002</v>
      </c>
      <c r="D39" s="817"/>
      <c r="E39" s="817"/>
      <c r="F39" s="817"/>
      <c r="G39" s="817"/>
      <c r="H39" s="819"/>
      <c r="I39" s="819"/>
    </row>
    <row r="40" spans="1:9" ht="15" customHeight="1" x14ac:dyDescent="0.25">
      <c r="A40" s="1148">
        <v>560220</v>
      </c>
      <c r="B40" s="1151" t="s">
        <v>5003</v>
      </c>
      <c r="C40" s="817"/>
      <c r="D40" s="817"/>
      <c r="E40" s="823" t="s">
        <v>5004</v>
      </c>
      <c r="F40" s="817"/>
      <c r="G40" s="817"/>
      <c r="H40" s="817"/>
      <c r="I40" s="823"/>
    </row>
    <row r="41" spans="1:9" ht="15" customHeight="1" x14ac:dyDescent="0.25">
      <c r="A41" s="1149"/>
      <c r="B41" s="1152"/>
      <c r="C41" s="817"/>
      <c r="D41" s="817"/>
      <c r="E41" s="823" t="s">
        <v>5005</v>
      </c>
      <c r="F41" s="817"/>
      <c r="G41" s="817"/>
      <c r="H41" s="817"/>
      <c r="I41" s="823"/>
    </row>
    <row r="42" spans="1:9" ht="15" customHeight="1" x14ac:dyDescent="0.25">
      <c r="A42" s="1149"/>
      <c r="B42" s="1152"/>
      <c r="C42" s="817"/>
      <c r="D42" s="817"/>
      <c r="E42" s="823" t="s">
        <v>5006</v>
      </c>
      <c r="F42" s="817"/>
      <c r="G42" s="817"/>
      <c r="H42" s="817"/>
      <c r="I42" s="823"/>
    </row>
    <row r="43" spans="1:9" ht="15" customHeight="1" x14ac:dyDescent="0.25">
      <c r="A43" s="1149"/>
      <c r="B43" s="1152"/>
      <c r="C43" s="817"/>
      <c r="D43" s="817"/>
      <c r="E43" s="823" t="s">
        <v>5007</v>
      </c>
      <c r="F43" s="817"/>
      <c r="G43" s="817"/>
      <c r="H43" s="817"/>
      <c r="I43" s="823"/>
    </row>
    <row r="44" spans="1:9" ht="15" customHeight="1" x14ac:dyDescent="0.25">
      <c r="A44" s="1149"/>
      <c r="B44" s="1152"/>
      <c r="C44" s="817"/>
      <c r="D44" s="817"/>
      <c r="E44" s="823"/>
      <c r="F44" s="823"/>
      <c r="G44" s="823"/>
      <c r="H44" s="823" t="s">
        <v>5008</v>
      </c>
      <c r="I44" s="823"/>
    </row>
    <row r="45" spans="1:9" ht="15" customHeight="1" x14ac:dyDescent="0.25">
      <c r="A45" s="1149"/>
      <c r="B45" s="1152"/>
      <c r="C45" s="817"/>
      <c r="D45" s="817"/>
      <c r="E45" s="823" t="s">
        <v>187</v>
      </c>
      <c r="F45" s="817"/>
      <c r="G45" s="817"/>
      <c r="H45" s="817"/>
      <c r="I45" s="823"/>
    </row>
    <row r="46" spans="1:9" ht="30" x14ac:dyDescent="0.25">
      <c r="A46" s="1149"/>
      <c r="B46" s="1152"/>
      <c r="C46" s="817"/>
      <c r="D46" s="817"/>
      <c r="E46" s="817"/>
      <c r="F46" s="817"/>
      <c r="G46" s="817"/>
      <c r="H46" s="823" t="s">
        <v>5009</v>
      </c>
      <c r="I46" s="823"/>
    </row>
    <row r="47" spans="1:9" ht="15" customHeight="1" x14ac:dyDescent="0.25">
      <c r="A47" s="1149"/>
      <c r="B47" s="1152"/>
      <c r="C47" s="817"/>
      <c r="D47" s="817"/>
      <c r="E47" s="823" t="s">
        <v>5010</v>
      </c>
      <c r="F47" s="817"/>
      <c r="G47" s="817"/>
      <c r="H47" s="817"/>
      <c r="I47" s="823"/>
    </row>
    <row r="48" spans="1:9" ht="15.75" customHeight="1" x14ac:dyDescent="0.2">
      <c r="A48" s="1149"/>
      <c r="B48" s="1152"/>
      <c r="C48" s="817"/>
      <c r="D48" s="817"/>
      <c r="E48" s="824"/>
      <c r="F48" s="824"/>
      <c r="G48" s="824"/>
      <c r="H48" s="824" t="s">
        <v>4999</v>
      </c>
      <c r="I48" s="824"/>
    </row>
    <row r="49" spans="1:9" ht="15.75" customHeight="1" x14ac:dyDescent="0.2">
      <c r="A49" s="1149"/>
      <c r="B49" s="1152"/>
      <c r="C49" s="817"/>
      <c r="D49" s="817"/>
      <c r="E49" s="824" t="s">
        <v>5011</v>
      </c>
      <c r="F49" s="824"/>
      <c r="G49" s="824"/>
      <c r="H49" s="824"/>
      <c r="I49" s="824"/>
    </row>
    <row r="50" spans="1:9" ht="15.75" customHeight="1" x14ac:dyDescent="0.25">
      <c r="A50" s="1149"/>
      <c r="B50" s="1152"/>
      <c r="C50" s="817"/>
      <c r="D50" s="817"/>
      <c r="E50" s="819"/>
      <c r="F50" s="819"/>
      <c r="G50" s="819"/>
      <c r="H50" s="819" t="s">
        <v>4998</v>
      </c>
      <c r="I50" s="819"/>
    </row>
    <row r="51" spans="1:9" ht="30" x14ac:dyDescent="0.2">
      <c r="A51" s="1149"/>
      <c r="B51" s="1152"/>
      <c r="C51" s="817"/>
      <c r="D51" s="817"/>
      <c r="E51" s="824" t="s">
        <v>4976</v>
      </c>
      <c r="F51" s="824"/>
      <c r="G51" s="824"/>
      <c r="H51" s="824"/>
      <c r="I51" s="824"/>
    </row>
    <row r="52" spans="1:9" ht="15.75" customHeight="1" x14ac:dyDescent="0.2">
      <c r="A52" s="1150"/>
      <c r="B52" s="1153"/>
      <c r="C52" s="817"/>
      <c r="D52" s="817"/>
      <c r="E52" s="824" t="s">
        <v>5012</v>
      </c>
      <c r="F52" s="824"/>
      <c r="G52" s="824"/>
      <c r="H52" s="824"/>
      <c r="I52" s="824"/>
    </row>
    <row r="53" spans="1:9" ht="63" customHeight="1" x14ac:dyDescent="0.2">
      <c r="A53" s="1148" t="s">
        <v>1052</v>
      </c>
      <c r="B53" s="1151" t="s">
        <v>5013</v>
      </c>
      <c r="C53" s="817"/>
      <c r="D53" s="817"/>
      <c r="E53" s="825" t="s">
        <v>5014</v>
      </c>
      <c r="F53" s="825"/>
      <c r="G53" s="818"/>
      <c r="H53" s="818"/>
      <c r="I53" s="817"/>
    </row>
    <row r="54" spans="1:9" ht="15.75" customHeight="1" x14ac:dyDescent="0.2">
      <c r="A54" s="1150"/>
      <c r="B54" s="1153"/>
      <c r="C54" s="817"/>
      <c r="D54" s="817"/>
      <c r="E54" s="825" t="s">
        <v>5015</v>
      </c>
      <c r="F54" s="825"/>
      <c r="G54" s="818"/>
      <c r="H54" s="818"/>
      <c r="I54" s="817"/>
    </row>
    <row r="55" spans="1:9" ht="94.5" x14ac:dyDescent="0.2">
      <c r="A55" s="921" t="s">
        <v>1064</v>
      </c>
      <c r="B55" s="922" t="s">
        <v>5016</v>
      </c>
      <c r="C55" s="817"/>
      <c r="D55" s="817"/>
      <c r="E55" s="817"/>
      <c r="F55" s="817"/>
      <c r="G55" s="817"/>
      <c r="H55" s="817"/>
      <c r="I55" s="817"/>
    </row>
    <row r="56" spans="1:9" ht="30" x14ac:dyDescent="0.25">
      <c r="A56" s="1143" t="s">
        <v>1056</v>
      </c>
      <c r="B56" s="1144" t="s">
        <v>5017</v>
      </c>
      <c r="C56" s="817"/>
      <c r="D56" s="817"/>
      <c r="E56" s="817"/>
      <c r="F56" s="817"/>
      <c r="G56" s="817"/>
      <c r="H56" s="823" t="s">
        <v>5018</v>
      </c>
      <c r="I56" s="823"/>
    </row>
    <row r="57" spans="1:9" ht="15" x14ac:dyDescent="0.25">
      <c r="A57" s="1143"/>
      <c r="B57" s="1144"/>
      <c r="C57" s="817"/>
      <c r="D57" s="817"/>
      <c r="E57" s="817"/>
      <c r="F57" s="817"/>
      <c r="G57" s="817"/>
      <c r="H57" s="823" t="s">
        <v>5019</v>
      </c>
      <c r="I57" s="823"/>
    </row>
    <row r="58" spans="1:9" ht="30" x14ac:dyDescent="0.2">
      <c r="A58" s="1143"/>
      <c r="B58" s="1144"/>
      <c r="C58" s="817"/>
      <c r="D58" s="817"/>
      <c r="E58" s="817"/>
      <c r="F58" s="817"/>
      <c r="G58" s="817"/>
      <c r="H58" s="825" t="s">
        <v>5020</v>
      </c>
      <c r="I58" s="825"/>
    </row>
    <row r="59" spans="1:9" ht="15" x14ac:dyDescent="0.2">
      <c r="A59" s="1143"/>
      <c r="B59" s="1144"/>
      <c r="C59" s="817"/>
      <c r="D59" s="817"/>
      <c r="E59" s="817"/>
      <c r="F59" s="817"/>
      <c r="G59" s="817"/>
      <c r="H59" s="825" t="s">
        <v>5021</v>
      </c>
      <c r="I59" s="825"/>
    </row>
    <row r="60" spans="1:9" ht="45" x14ac:dyDescent="0.25">
      <c r="A60" s="1143"/>
      <c r="B60" s="1144"/>
      <c r="C60" s="817"/>
      <c r="D60" s="817"/>
      <c r="E60" s="817"/>
      <c r="F60" s="817"/>
      <c r="G60" s="817"/>
      <c r="H60" s="823" t="s">
        <v>5022</v>
      </c>
      <c r="I60" s="823"/>
    </row>
    <row r="61" spans="1:9" ht="30" x14ac:dyDescent="0.25">
      <c r="A61" s="1143"/>
      <c r="B61" s="1144"/>
      <c r="C61" s="817"/>
      <c r="D61" s="817"/>
      <c r="E61" s="817"/>
      <c r="F61" s="817"/>
      <c r="G61" s="817"/>
      <c r="H61" s="823" t="s">
        <v>5023</v>
      </c>
      <c r="I61" s="823"/>
    </row>
    <row r="62" spans="1:9" ht="15" x14ac:dyDescent="0.2">
      <c r="A62" s="1143"/>
      <c r="B62" s="1144"/>
      <c r="C62" s="817"/>
      <c r="D62" s="817"/>
      <c r="E62" s="817"/>
      <c r="F62" s="817"/>
      <c r="G62" s="817"/>
      <c r="H62" s="825" t="s">
        <v>5024</v>
      </c>
      <c r="I62" s="825"/>
    </row>
    <row r="63" spans="1:9" ht="30" customHeight="1" x14ac:dyDescent="0.2">
      <c r="A63" s="1148" t="s">
        <v>1058</v>
      </c>
      <c r="B63" s="1151" t="s">
        <v>5025</v>
      </c>
      <c r="C63" s="817"/>
      <c r="D63" s="817"/>
      <c r="E63" s="826"/>
      <c r="F63" s="817"/>
      <c r="G63" s="817"/>
      <c r="H63" s="818" t="s">
        <v>5020</v>
      </c>
      <c r="I63" s="818"/>
    </row>
    <row r="64" spans="1:9" ht="15" x14ac:dyDescent="0.2">
      <c r="A64" s="1149"/>
      <c r="B64" s="1152"/>
      <c r="C64" s="817"/>
      <c r="D64" s="817"/>
      <c r="E64" s="826"/>
      <c r="F64" s="817"/>
      <c r="G64" s="817"/>
      <c r="H64" s="818" t="s">
        <v>5019</v>
      </c>
      <c r="I64" s="818"/>
    </row>
    <row r="65" spans="1:9" ht="30" x14ac:dyDescent="0.2">
      <c r="A65" s="1149"/>
      <c r="B65" s="1152"/>
      <c r="C65" s="817"/>
      <c r="D65" s="817"/>
      <c r="E65" s="826"/>
      <c r="F65" s="817"/>
      <c r="G65" s="817"/>
      <c r="H65" s="818" t="s">
        <v>5026</v>
      </c>
      <c r="I65" s="818"/>
    </row>
    <row r="66" spans="1:9" ht="15.75" customHeight="1" x14ac:dyDescent="0.2">
      <c r="A66" s="1150"/>
      <c r="B66" s="1153"/>
      <c r="C66" s="817"/>
      <c r="D66" s="817"/>
      <c r="E66" s="825" t="s">
        <v>5015</v>
      </c>
      <c r="F66" s="817"/>
      <c r="G66" s="817"/>
      <c r="H66" s="818"/>
      <c r="I66" s="818"/>
    </row>
    <row r="67" spans="1:9" ht="78.75" customHeight="1" x14ac:dyDescent="0.2">
      <c r="A67" s="1148" t="s">
        <v>1060</v>
      </c>
      <c r="B67" s="1151" t="s">
        <v>5027</v>
      </c>
      <c r="C67" s="817"/>
      <c r="D67" s="817"/>
      <c r="E67" s="818" t="s">
        <v>5028</v>
      </c>
      <c r="F67" s="818"/>
      <c r="G67" s="818"/>
      <c r="H67" s="817"/>
      <c r="I67" s="817"/>
    </row>
    <row r="68" spans="1:9" ht="15.75" customHeight="1" x14ac:dyDescent="0.2">
      <c r="A68" s="1150"/>
      <c r="B68" s="1153"/>
      <c r="C68" s="817"/>
      <c r="D68" s="817"/>
      <c r="E68" s="825" t="s">
        <v>5015</v>
      </c>
      <c r="F68" s="818"/>
      <c r="G68" s="818"/>
      <c r="H68" s="817"/>
      <c r="I68" s="817"/>
    </row>
    <row r="69" spans="1:9" ht="15" x14ac:dyDescent="0.25">
      <c r="A69" s="1143" t="s">
        <v>1066</v>
      </c>
      <c r="B69" s="1144" t="s">
        <v>5029</v>
      </c>
      <c r="C69" s="817"/>
      <c r="D69" s="817"/>
      <c r="E69" s="818" t="s">
        <v>5004</v>
      </c>
      <c r="F69" s="818"/>
      <c r="G69" s="818"/>
      <c r="H69" s="818"/>
      <c r="I69" s="819"/>
    </row>
    <row r="70" spans="1:9" ht="15" x14ac:dyDescent="0.2">
      <c r="A70" s="1143"/>
      <c r="B70" s="1144"/>
      <c r="C70" s="817"/>
      <c r="D70" s="817"/>
      <c r="E70" s="818" t="s">
        <v>5007</v>
      </c>
      <c r="F70" s="818"/>
      <c r="G70" s="818"/>
      <c r="H70" s="818"/>
      <c r="I70" s="817"/>
    </row>
    <row r="71" spans="1:9" ht="15" x14ac:dyDescent="0.2">
      <c r="A71" s="1143"/>
      <c r="B71" s="1144"/>
      <c r="C71" s="817"/>
      <c r="D71" s="817"/>
      <c r="E71" s="818"/>
      <c r="F71" s="813"/>
      <c r="G71" s="818" t="s">
        <v>5012</v>
      </c>
      <c r="H71" s="818"/>
      <c r="I71" s="817"/>
    </row>
    <row r="72" spans="1:9" ht="15" x14ac:dyDescent="0.2">
      <c r="A72" s="1143"/>
      <c r="B72" s="1144"/>
      <c r="C72" s="817"/>
      <c r="D72" s="817"/>
      <c r="E72" s="818" t="s">
        <v>5030</v>
      </c>
      <c r="F72" s="818"/>
      <c r="G72" s="818"/>
      <c r="H72" s="818"/>
      <c r="I72" s="817"/>
    </row>
    <row r="73" spans="1:9" ht="15" x14ac:dyDescent="0.2">
      <c r="A73" s="1143"/>
      <c r="B73" s="1144"/>
      <c r="C73" s="817"/>
      <c r="D73" s="817"/>
      <c r="E73" s="818" t="s">
        <v>4975</v>
      </c>
      <c r="F73" s="818"/>
      <c r="G73" s="818"/>
      <c r="H73" s="818"/>
      <c r="I73" s="817"/>
    </row>
    <row r="74" spans="1:9" ht="15" x14ac:dyDescent="0.2">
      <c r="A74" s="1143"/>
      <c r="B74" s="1144"/>
      <c r="C74" s="817"/>
      <c r="D74" s="817"/>
      <c r="E74" s="818" t="s">
        <v>5000</v>
      </c>
      <c r="F74" s="818"/>
      <c r="G74" s="818"/>
      <c r="H74" s="818"/>
      <c r="I74" s="817"/>
    </row>
    <row r="75" spans="1:9" ht="15" x14ac:dyDescent="0.2">
      <c r="A75" s="1143"/>
      <c r="B75" s="1144"/>
      <c r="C75" s="817"/>
      <c r="D75" s="817"/>
      <c r="E75" s="818"/>
      <c r="F75" s="818"/>
      <c r="G75" s="818"/>
      <c r="H75" s="818" t="s">
        <v>5031</v>
      </c>
      <c r="I75" s="817"/>
    </row>
    <row r="76" spans="1:9" ht="15" x14ac:dyDescent="0.2">
      <c r="A76" s="1143"/>
      <c r="B76" s="1144"/>
      <c r="C76" s="817"/>
      <c r="D76" s="817"/>
      <c r="E76" s="818" t="s">
        <v>5032</v>
      </c>
      <c r="F76" s="818"/>
      <c r="G76" s="818"/>
      <c r="H76" s="818"/>
      <c r="I76" s="818"/>
    </row>
    <row r="77" spans="1:9" ht="15" x14ac:dyDescent="0.25">
      <c r="A77" s="1143"/>
      <c r="B77" s="1144"/>
      <c r="C77" s="817"/>
      <c r="D77" s="817"/>
      <c r="E77" s="819" t="s">
        <v>5005</v>
      </c>
      <c r="F77" s="818"/>
      <c r="G77" s="818"/>
      <c r="H77" s="818"/>
      <c r="I77" s="817"/>
    </row>
    <row r="78" spans="1:9" ht="30" x14ac:dyDescent="0.25">
      <c r="A78" s="1143"/>
      <c r="B78" s="1144"/>
      <c r="C78" s="817"/>
      <c r="D78" s="817"/>
      <c r="E78" s="818"/>
      <c r="F78" s="818"/>
      <c r="G78" s="818"/>
      <c r="H78" s="823" t="s">
        <v>5009</v>
      </c>
      <c r="I78" s="818"/>
    </row>
    <row r="79" spans="1:9" ht="15" x14ac:dyDescent="0.2">
      <c r="A79" s="1143"/>
      <c r="B79" s="1144"/>
      <c r="C79" s="817"/>
      <c r="D79" s="817"/>
      <c r="E79" s="821"/>
      <c r="F79" s="818"/>
      <c r="G79" s="818"/>
      <c r="H79" s="818" t="s">
        <v>5006</v>
      </c>
      <c r="I79" s="818"/>
    </row>
    <row r="80" spans="1:9" ht="15" x14ac:dyDescent="0.25">
      <c r="A80" s="1143"/>
      <c r="B80" s="1144"/>
      <c r="C80" s="817"/>
      <c r="D80" s="817"/>
      <c r="E80" s="818" t="s">
        <v>5033</v>
      </c>
      <c r="F80" s="818"/>
      <c r="G80" s="819"/>
      <c r="H80" s="818"/>
      <c r="I80" s="818"/>
    </row>
    <row r="81" spans="1:9" ht="15" customHeight="1" x14ac:dyDescent="0.2">
      <c r="A81" s="1148" t="s">
        <v>1068</v>
      </c>
      <c r="B81" s="1151" t="s">
        <v>5034</v>
      </c>
      <c r="C81" s="817"/>
      <c r="D81" s="817"/>
      <c r="E81" s="818" t="s">
        <v>4992</v>
      </c>
      <c r="F81" s="818"/>
      <c r="G81" s="818"/>
      <c r="H81" s="818"/>
      <c r="I81" s="818"/>
    </row>
    <row r="82" spans="1:9" ht="30" x14ac:dyDescent="0.2">
      <c r="A82" s="1149"/>
      <c r="B82" s="1152"/>
      <c r="C82" s="813"/>
      <c r="D82" s="818"/>
      <c r="E82" s="818" t="s">
        <v>5035</v>
      </c>
      <c r="F82" s="818"/>
      <c r="G82" s="818"/>
      <c r="H82" s="818"/>
      <c r="I82" s="818"/>
    </row>
    <row r="83" spans="1:9" ht="15" customHeight="1" x14ac:dyDescent="0.2">
      <c r="A83" s="1149"/>
      <c r="B83" s="1152"/>
      <c r="C83" s="818" t="s">
        <v>5002</v>
      </c>
      <c r="D83" s="818"/>
      <c r="E83" s="818"/>
      <c r="F83" s="818"/>
      <c r="G83" s="818"/>
      <c r="H83" s="818"/>
      <c r="I83" s="818"/>
    </row>
    <row r="84" spans="1:9" ht="45" x14ac:dyDescent="0.2">
      <c r="A84" s="1149"/>
      <c r="B84" s="1152"/>
      <c r="C84" s="817"/>
      <c r="D84" s="817"/>
      <c r="E84" s="818"/>
      <c r="F84" s="818" t="s">
        <v>5036</v>
      </c>
      <c r="G84" s="818"/>
      <c r="H84" s="818"/>
      <c r="I84" s="817"/>
    </row>
    <row r="85" spans="1:9" ht="15.75" customHeight="1" x14ac:dyDescent="0.2">
      <c r="A85" s="1150"/>
      <c r="B85" s="1153"/>
      <c r="C85" s="817"/>
      <c r="D85" s="817"/>
      <c r="E85" s="818" t="s">
        <v>5037</v>
      </c>
      <c r="F85" s="818"/>
      <c r="G85" s="818"/>
      <c r="H85" s="818"/>
      <c r="I85" s="817"/>
    </row>
    <row r="86" spans="1:9" ht="47.25" x14ac:dyDescent="0.2">
      <c r="A86" s="921" t="s">
        <v>1070</v>
      </c>
      <c r="B86" s="922" t="s">
        <v>5038</v>
      </c>
      <c r="C86" s="818"/>
      <c r="D86" s="818" t="s">
        <v>5039</v>
      </c>
      <c r="E86" s="818"/>
      <c r="F86" s="818"/>
      <c r="G86" s="818"/>
      <c r="H86" s="818"/>
      <c r="I86" s="817"/>
    </row>
    <row r="87" spans="1:9" ht="30" x14ac:dyDescent="0.2">
      <c r="A87" s="1143" t="s">
        <v>5040</v>
      </c>
      <c r="B87" s="1144" t="s">
        <v>5041</v>
      </c>
      <c r="C87" s="817"/>
      <c r="D87" s="817"/>
      <c r="E87" s="818"/>
      <c r="F87" s="818"/>
      <c r="G87" s="818"/>
      <c r="H87" s="818" t="s">
        <v>5042</v>
      </c>
      <c r="I87" s="818"/>
    </row>
    <row r="88" spans="1:9" ht="30" x14ac:dyDescent="0.2">
      <c r="A88" s="1143"/>
      <c r="B88" s="1144"/>
      <c r="C88" s="817"/>
      <c r="D88" s="817"/>
      <c r="E88" s="818" t="s">
        <v>5043</v>
      </c>
      <c r="F88" s="818"/>
      <c r="G88" s="818"/>
      <c r="H88" s="818"/>
      <c r="I88" s="818"/>
    </row>
    <row r="89" spans="1:9" ht="30" x14ac:dyDescent="0.2">
      <c r="A89" s="1143"/>
      <c r="B89" s="1144"/>
      <c r="C89" s="817"/>
      <c r="D89" s="817"/>
      <c r="E89" s="818"/>
      <c r="F89" s="818"/>
      <c r="G89" s="818"/>
      <c r="H89" s="818" t="s">
        <v>5044</v>
      </c>
      <c r="I89" s="818"/>
    </row>
    <row r="90" spans="1:9" ht="15" x14ac:dyDescent="0.2">
      <c r="A90" s="1143"/>
      <c r="B90" s="1144"/>
      <c r="C90" s="817"/>
      <c r="D90" s="817"/>
      <c r="E90" s="818"/>
      <c r="F90" s="818"/>
      <c r="G90" s="818"/>
      <c r="H90" s="818" t="s">
        <v>5045</v>
      </c>
      <c r="I90" s="818"/>
    </row>
    <row r="91" spans="1:9" ht="15" x14ac:dyDescent="0.2">
      <c r="A91" s="1143" t="s">
        <v>1441</v>
      </c>
      <c r="B91" s="1144" t="s">
        <v>5046</v>
      </c>
      <c r="C91" s="817"/>
      <c r="D91" s="817"/>
      <c r="E91" s="818" t="s">
        <v>5005</v>
      </c>
      <c r="F91" s="818"/>
      <c r="G91" s="818"/>
      <c r="H91" s="818"/>
      <c r="I91" s="817"/>
    </row>
    <row r="92" spans="1:9" ht="15" x14ac:dyDescent="0.2">
      <c r="A92" s="1143"/>
      <c r="B92" s="1144"/>
      <c r="C92" s="817"/>
      <c r="D92" s="817"/>
      <c r="E92" s="818" t="s">
        <v>5047</v>
      </c>
      <c r="F92" s="818"/>
      <c r="G92" s="818"/>
      <c r="H92" s="818"/>
      <c r="I92" s="817"/>
    </row>
    <row r="93" spans="1:9" ht="15" x14ac:dyDescent="0.2">
      <c r="A93" s="1143"/>
      <c r="B93" s="1144"/>
      <c r="C93" s="817"/>
      <c r="D93" s="817"/>
      <c r="E93" s="818" t="s">
        <v>5004</v>
      </c>
      <c r="F93" s="818"/>
      <c r="G93" s="818"/>
      <c r="H93" s="818"/>
      <c r="I93" s="817"/>
    </row>
    <row r="94" spans="1:9" ht="15" x14ac:dyDescent="0.2">
      <c r="A94" s="1143"/>
      <c r="B94" s="1144"/>
      <c r="C94" s="817"/>
      <c r="D94" s="817"/>
      <c r="E94" s="818" t="s">
        <v>5008</v>
      </c>
      <c r="F94" s="818"/>
      <c r="G94" s="818"/>
      <c r="H94" s="818"/>
      <c r="I94" s="817"/>
    </row>
    <row r="95" spans="1:9" ht="30" x14ac:dyDescent="0.2">
      <c r="A95" s="1143" t="s">
        <v>5048</v>
      </c>
      <c r="B95" s="1144" t="s">
        <v>5049</v>
      </c>
      <c r="C95" s="817"/>
      <c r="D95" s="817"/>
      <c r="E95" s="818"/>
      <c r="F95" s="827"/>
      <c r="G95" s="818" t="s">
        <v>5050</v>
      </c>
      <c r="H95" s="818"/>
      <c r="I95" s="817"/>
    </row>
    <row r="96" spans="1:9" ht="15" x14ac:dyDescent="0.2">
      <c r="A96" s="1143"/>
      <c r="B96" s="1144"/>
      <c r="C96" s="817"/>
      <c r="D96" s="817"/>
      <c r="E96" s="818"/>
      <c r="F96" s="827"/>
      <c r="G96" s="818" t="s">
        <v>5051</v>
      </c>
      <c r="H96" s="818"/>
      <c r="I96" s="817"/>
    </row>
    <row r="97" spans="1:9" ht="15" x14ac:dyDescent="0.2">
      <c r="A97" s="1143" t="s">
        <v>1443</v>
      </c>
      <c r="B97" s="1144" t="s">
        <v>5052</v>
      </c>
      <c r="C97" s="817"/>
      <c r="D97" s="817"/>
      <c r="E97" s="818" t="s">
        <v>5053</v>
      </c>
      <c r="F97" s="818"/>
      <c r="G97" s="818"/>
      <c r="H97" s="818"/>
      <c r="I97" s="817"/>
    </row>
    <row r="98" spans="1:9" ht="15" x14ac:dyDescent="0.2">
      <c r="A98" s="1143"/>
      <c r="B98" s="1144"/>
      <c r="C98" s="817"/>
      <c r="D98" s="817"/>
      <c r="E98" s="818" t="s">
        <v>5008</v>
      </c>
      <c r="F98" s="818"/>
      <c r="G98" s="818"/>
      <c r="H98" s="818"/>
      <c r="I98" s="817"/>
    </row>
    <row r="99" spans="1:9" ht="15" x14ac:dyDescent="0.2">
      <c r="A99" s="1143"/>
      <c r="B99" s="1144"/>
      <c r="C99" s="817"/>
      <c r="D99" s="817"/>
      <c r="E99" s="817"/>
      <c r="F99" s="818" t="s">
        <v>5012</v>
      </c>
      <c r="G99" s="818"/>
      <c r="H99" s="818"/>
      <c r="I99" s="817"/>
    </row>
    <row r="100" spans="1:9" ht="15" x14ac:dyDescent="0.2">
      <c r="A100" s="1143"/>
      <c r="B100" s="1144"/>
      <c r="C100" s="817"/>
      <c r="D100" s="817"/>
      <c r="E100" s="818" t="s">
        <v>5054</v>
      </c>
      <c r="F100" s="818"/>
      <c r="G100" s="818"/>
      <c r="H100" s="818"/>
      <c r="I100" s="817"/>
    </row>
    <row r="101" spans="1:9" ht="15" x14ac:dyDescent="0.2">
      <c r="A101" s="1143"/>
      <c r="B101" s="1144"/>
      <c r="C101" s="817"/>
      <c r="D101" s="817"/>
      <c r="E101" s="818" t="s">
        <v>4999</v>
      </c>
      <c r="F101" s="818"/>
      <c r="G101" s="818"/>
      <c r="H101" s="818"/>
      <c r="I101" s="817"/>
    </row>
    <row r="102" spans="1:9" ht="15" x14ac:dyDescent="0.2">
      <c r="A102" s="1143"/>
      <c r="B102" s="1144"/>
      <c r="C102" s="817"/>
      <c r="D102" s="817"/>
      <c r="E102" s="818" t="s">
        <v>5055</v>
      </c>
      <c r="F102" s="818"/>
      <c r="G102" s="818"/>
      <c r="H102" s="818"/>
      <c r="I102" s="817"/>
    </row>
    <row r="103" spans="1:9" ht="15" x14ac:dyDescent="0.25">
      <c r="A103" s="1143"/>
      <c r="B103" s="1144"/>
      <c r="C103" s="817"/>
      <c r="D103" s="817"/>
      <c r="E103" s="819"/>
      <c r="F103" s="819" t="s">
        <v>5056</v>
      </c>
      <c r="G103" s="818"/>
      <c r="H103" s="818"/>
      <c r="I103" s="817"/>
    </row>
    <row r="104" spans="1:9" ht="15" x14ac:dyDescent="0.25">
      <c r="A104" s="1143" t="s">
        <v>5057</v>
      </c>
      <c r="B104" s="1144" t="s">
        <v>5058</v>
      </c>
      <c r="C104" s="817"/>
      <c r="D104" s="817"/>
      <c r="E104" s="819" t="s">
        <v>4992</v>
      </c>
      <c r="F104" s="819"/>
      <c r="G104" s="819"/>
      <c r="H104" s="819"/>
      <c r="I104" s="819"/>
    </row>
    <row r="105" spans="1:9" ht="30" x14ac:dyDescent="0.25">
      <c r="A105" s="1143"/>
      <c r="B105" s="1144"/>
      <c r="C105" s="817"/>
      <c r="D105" s="817"/>
      <c r="E105" s="819"/>
      <c r="F105" s="819" t="s">
        <v>4996</v>
      </c>
      <c r="G105" s="819"/>
      <c r="H105" s="819"/>
      <c r="I105" s="819"/>
    </row>
    <row r="106" spans="1:9" ht="30" x14ac:dyDescent="0.25">
      <c r="A106" s="1143"/>
      <c r="B106" s="1144"/>
      <c r="C106" s="817"/>
      <c r="D106" s="817"/>
      <c r="E106" s="819"/>
      <c r="F106" s="819"/>
      <c r="G106" s="819" t="s">
        <v>4995</v>
      </c>
      <c r="H106" s="819"/>
      <c r="I106" s="819"/>
    </row>
    <row r="107" spans="1:9" ht="45" x14ac:dyDescent="0.25">
      <c r="A107" s="1143"/>
      <c r="B107" s="1144"/>
      <c r="C107" s="817"/>
      <c r="D107" s="817"/>
      <c r="E107" s="819"/>
      <c r="F107" s="819"/>
      <c r="G107" s="819"/>
      <c r="H107" s="819" t="s">
        <v>5059</v>
      </c>
      <c r="I107" s="819"/>
    </row>
    <row r="108" spans="1:9" ht="15" x14ac:dyDescent="0.25">
      <c r="A108" s="1143"/>
      <c r="B108" s="1144"/>
      <c r="C108" s="817"/>
      <c r="D108" s="817"/>
      <c r="E108" s="819" t="s">
        <v>4993</v>
      </c>
      <c r="F108" s="819"/>
      <c r="G108" s="819"/>
      <c r="H108" s="819"/>
      <c r="I108" s="819"/>
    </row>
    <row r="109" spans="1:9" ht="15" x14ac:dyDescent="0.25">
      <c r="A109" s="1143"/>
      <c r="B109" s="1144"/>
      <c r="C109" s="818" t="s">
        <v>5002</v>
      </c>
      <c r="D109" s="818"/>
      <c r="E109" s="819"/>
      <c r="F109" s="819"/>
      <c r="G109" s="819"/>
      <c r="H109" s="819"/>
      <c r="I109" s="819"/>
    </row>
    <row r="110" spans="1:9" ht="15" customHeight="1" x14ac:dyDescent="0.25">
      <c r="A110" s="1148" t="s">
        <v>1077</v>
      </c>
      <c r="B110" s="1151" t="s">
        <v>5060</v>
      </c>
      <c r="C110" s="818"/>
      <c r="D110" s="818"/>
      <c r="E110" s="824" t="s">
        <v>5001</v>
      </c>
      <c r="F110" s="819"/>
      <c r="G110" s="819"/>
      <c r="H110" s="819"/>
      <c r="I110" s="819"/>
    </row>
    <row r="111" spans="1:9" ht="15" customHeight="1" x14ac:dyDescent="0.25">
      <c r="A111" s="1149"/>
      <c r="B111" s="1152"/>
      <c r="C111" s="817"/>
      <c r="D111" s="817"/>
      <c r="E111" s="824"/>
      <c r="F111" s="819"/>
      <c r="G111" s="819"/>
      <c r="H111" s="819" t="s">
        <v>5061</v>
      </c>
      <c r="I111" s="819"/>
    </row>
    <row r="112" spans="1:9" ht="15" x14ac:dyDescent="0.25">
      <c r="A112" s="1149"/>
      <c r="B112" s="1152"/>
      <c r="C112" s="817"/>
      <c r="D112" s="817"/>
      <c r="E112" s="827"/>
      <c r="F112" s="819"/>
      <c r="G112" s="819" t="s">
        <v>5062</v>
      </c>
      <c r="H112" s="819"/>
      <c r="I112" s="819"/>
    </row>
    <row r="113" spans="1:9" ht="15" customHeight="1" x14ac:dyDescent="0.2">
      <c r="A113" s="1149"/>
      <c r="B113" s="1152"/>
      <c r="C113" s="817"/>
      <c r="D113" s="817"/>
      <c r="E113" s="818"/>
      <c r="F113" s="818"/>
      <c r="G113" s="818"/>
      <c r="H113" s="818" t="s">
        <v>5031</v>
      </c>
      <c r="I113" s="825"/>
    </row>
    <row r="114" spans="1:9" ht="15" customHeight="1" x14ac:dyDescent="0.2">
      <c r="A114" s="1149"/>
      <c r="B114" s="1152"/>
      <c r="C114" s="817"/>
      <c r="D114" s="817"/>
      <c r="E114" s="825"/>
      <c r="F114" s="825"/>
      <c r="G114" s="825"/>
      <c r="H114" s="825" t="s">
        <v>5063</v>
      </c>
      <c r="I114" s="825"/>
    </row>
    <row r="115" spans="1:9" ht="15" customHeight="1" x14ac:dyDescent="0.2">
      <c r="A115" s="1149"/>
      <c r="B115" s="1152"/>
      <c r="C115" s="817"/>
      <c r="D115" s="817"/>
      <c r="E115" s="818" t="s">
        <v>5033</v>
      </c>
      <c r="F115" s="825"/>
      <c r="G115" s="825"/>
      <c r="H115" s="818"/>
      <c r="I115" s="825"/>
    </row>
    <row r="116" spans="1:9" ht="15" customHeight="1" x14ac:dyDescent="0.2">
      <c r="A116" s="1149"/>
      <c r="B116" s="1152"/>
      <c r="C116" s="817"/>
      <c r="D116" s="817"/>
      <c r="E116" s="818" t="s">
        <v>5005</v>
      </c>
      <c r="F116" s="818"/>
      <c r="G116" s="818"/>
      <c r="H116" s="818"/>
      <c r="I116" s="825"/>
    </row>
    <row r="117" spans="1:9" ht="15" customHeight="1" x14ac:dyDescent="0.2">
      <c r="A117" s="1149"/>
      <c r="B117" s="1152"/>
      <c r="C117" s="817"/>
      <c r="D117" s="817"/>
      <c r="E117" s="818" t="s">
        <v>5064</v>
      </c>
      <c r="F117" s="818"/>
      <c r="G117" s="818"/>
      <c r="H117" s="818"/>
      <c r="I117" s="825"/>
    </row>
    <row r="118" spans="1:9" ht="15" customHeight="1" x14ac:dyDescent="0.2">
      <c r="A118" s="1149"/>
      <c r="B118" s="1152"/>
      <c r="C118" s="817"/>
      <c r="D118" s="817"/>
      <c r="E118" s="825" t="s">
        <v>5065</v>
      </c>
      <c r="F118" s="825"/>
      <c r="G118" s="825"/>
      <c r="H118" s="825"/>
      <c r="I118" s="825"/>
    </row>
    <row r="119" spans="1:9" ht="15" customHeight="1" x14ac:dyDescent="0.2">
      <c r="A119" s="1149"/>
      <c r="B119" s="1152"/>
      <c r="C119" s="817"/>
      <c r="D119" s="817"/>
      <c r="E119" s="825" t="s">
        <v>5053</v>
      </c>
      <c r="F119" s="825"/>
      <c r="G119" s="825"/>
      <c r="H119" s="825"/>
      <c r="I119" s="825"/>
    </row>
    <row r="120" spans="1:9" ht="15.75" customHeight="1" x14ac:dyDescent="0.2">
      <c r="A120" s="1150"/>
      <c r="B120" s="1153"/>
      <c r="C120" s="817"/>
      <c r="D120" s="817"/>
      <c r="E120" s="825"/>
      <c r="F120" s="825"/>
      <c r="G120" s="825" t="s">
        <v>5015</v>
      </c>
      <c r="H120" s="825"/>
      <c r="I120" s="825"/>
    </row>
    <row r="121" spans="1:9" ht="15" x14ac:dyDescent="0.25">
      <c r="A121" s="1148" t="s">
        <v>1079</v>
      </c>
      <c r="B121" s="1151" t="s">
        <v>5066</v>
      </c>
      <c r="C121" s="817"/>
      <c r="D121" s="817"/>
      <c r="E121" s="819" t="s">
        <v>5001</v>
      </c>
      <c r="F121" s="825"/>
      <c r="G121" s="825"/>
      <c r="H121" s="825"/>
      <c r="I121" s="825"/>
    </row>
    <row r="122" spans="1:9" ht="25.5" customHeight="1" x14ac:dyDescent="0.2">
      <c r="A122" s="1150"/>
      <c r="B122" s="1153"/>
      <c r="C122" s="817"/>
      <c r="D122" s="817"/>
      <c r="E122" s="825" t="s">
        <v>5055</v>
      </c>
      <c r="F122" s="825"/>
      <c r="G122" s="818"/>
      <c r="H122" s="818"/>
      <c r="I122" s="817"/>
    </row>
    <row r="123" spans="1:9" ht="15" customHeight="1" x14ac:dyDescent="0.25">
      <c r="A123" s="1148" t="s">
        <v>1085</v>
      </c>
      <c r="B123" s="1151" t="s">
        <v>5067</v>
      </c>
      <c r="C123" s="817"/>
      <c r="D123" s="817"/>
      <c r="E123" s="819" t="s">
        <v>5001</v>
      </c>
      <c r="F123" s="819"/>
      <c r="G123" s="819"/>
      <c r="H123" s="819"/>
      <c r="I123" s="817"/>
    </row>
    <row r="124" spans="1:9" ht="15" customHeight="1" x14ac:dyDescent="0.25">
      <c r="A124" s="1149"/>
      <c r="B124" s="1152"/>
      <c r="C124" s="817"/>
      <c r="D124" s="817"/>
      <c r="E124" s="819" t="s">
        <v>5007</v>
      </c>
      <c r="F124" s="819"/>
      <c r="G124" s="819"/>
      <c r="H124" s="819"/>
      <c r="I124" s="817"/>
    </row>
    <row r="125" spans="1:9" ht="15" customHeight="1" x14ac:dyDescent="0.25">
      <c r="A125" s="1149"/>
      <c r="B125" s="1152"/>
      <c r="C125" s="817"/>
      <c r="D125" s="817"/>
      <c r="E125" s="819" t="s">
        <v>5068</v>
      </c>
      <c r="F125" s="819"/>
      <c r="G125" s="819"/>
      <c r="H125" s="819"/>
      <c r="I125" s="817"/>
    </row>
    <row r="126" spans="1:9" ht="15" customHeight="1" x14ac:dyDescent="0.25">
      <c r="A126" s="1149"/>
      <c r="B126" s="1152"/>
      <c r="C126" s="817"/>
      <c r="D126" s="817"/>
      <c r="E126" s="819" t="s">
        <v>4999</v>
      </c>
      <c r="F126" s="819"/>
      <c r="G126" s="819"/>
      <c r="H126" s="819"/>
      <c r="I126" s="817"/>
    </row>
    <row r="127" spans="1:9" ht="15.75" customHeight="1" x14ac:dyDescent="0.25">
      <c r="A127" s="1150"/>
      <c r="B127" s="1153"/>
      <c r="C127" s="817"/>
      <c r="D127" s="817"/>
      <c r="E127" s="819"/>
      <c r="F127" s="825" t="s">
        <v>5015</v>
      </c>
      <c r="G127" s="819"/>
      <c r="H127" s="819"/>
      <c r="I127" s="817"/>
    </row>
    <row r="128" spans="1:9" s="830" customFormat="1" ht="15" x14ac:dyDescent="0.25">
      <c r="A128" s="1154" t="s">
        <v>1087</v>
      </c>
      <c r="B128" s="1155" t="s">
        <v>5069</v>
      </c>
      <c r="C128" s="828"/>
      <c r="D128" s="828"/>
      <c r="E128" s="829" t="s">
        <v>5006</v>
      </c>
      <c r="F128" s="829"/>
      <c r="G128" s="829"/>
      <c r="H128" s="829"/>
      <c r="I128" s="828"/>
    </row>
    <row r="129" spans="1:9" s="830" customFormat="1" ht="15" x14ac:dyDescent="0.25">
      <c r="A129" s="1154"/>
      <c r="B129" s="1155"/>
      <c r="C129" s="828"/>
      <c r="D129" s="828"/>
      <c r="E129" s="829" t="s">
        <v>5001</v>
      </c>
      <c r="F129" s="829"/>
      <c r="G129" s="829"/>
      <c r="H129" s="829"/>
      <c r="I129" s="828"/>
    </row>
    <row r="130" spans="1:9" s="830" customFormat="1" ht="30" x14ac:dyDescent="0.25">
      <c r="A130" s="1154"/>
      <c r="B130" s="1155"/>
      <c r="C130" s="828"/>
      <c r="D130" s="828"/>
      <c r="E130" s="829" t="s">
        <v>4976</v>
      </c>
      <c r="F130" s="829"/>
      <c r="G130" s="829"/>
      <c r="H130" s="829"/>
      <c r="I130" s="828"/>
    </row>
    <row r="131" spans="1:9" s="830" customFormat="1" ht="15" x14ac:dyDescent="0.25">
      <c r="A131" s="1154"/>
      <c r="B131" s="1155"/>
      <c r="C131" s="828"/>
      <c r="D131" s="828"/>
      <c r="E131" s="829" t="s">
        <v>4998</v>
      </c>
      <c r="F131" s="829"/>
      <c r="G131" s="829"/>
      <c r="H131" s="829"/>
      <c r="I131" s="828"/>
    </row>
    <row r="132" spans="1:9" s="830" customFormat="1" ht="15" x14ac:dyDescent="0.25">
      <c r="A132" s="1154"/>
      <c r="B132" s="1155"/>
      <c r="C132" s="828"/>
      <c r="D132" s="828"/>
      <c r="E132" s="829" t="s">
        <v>4999</v>
      </c>
      <c r="F132" s="829"/>
      <c r="G132" s="829"/>
      <c r="H132" s="829"/>
      <c r="I132" s="828"/>
    </row>
    <row r="133" spans="1:9" s="830" customFormat="1" ht="15" x14ac:dyDescent="0.25">
      <c r="A133" s="1154"/>
      <c r="B133" s="1155"/>
      <c r="C133" s="828"/>
      <c r="D133" s="828"/>
      <c r="E133" s="829" t="s">
        <v>5065</v>
      </c>
      <c r="F133" s="829"/>
      <c r="G133" s="829"/>
      <c r="H133" s="829"/>
      <c r="I133" s="828"/>
    </row>
    <row r="134" spans="1:9" ht="30" x14ac:dyDescent="0.25">
      <c r="A134" s="1143" t="s">
        <v>1089</v>
      </c>
      <c r="B134" s="1144" t="s">
        <v>5070</v>
      </c>
      <c r="C134" s="817"/>
      <c r="D134" s="817"/>
      <c r="E134" s="819"/>
      <c r="F134" s="819"/>
      <c r="G134" s="819" t="s">
        <v>5071</v>
      </c>
      <c r="H134" s="819"/>
      <c r="I134" s="819"/>
    </row>
    <row r="135" spans="1:9" ht="30" x14ac:dyDescent="0.25">
      <c r="A135" s="1143"/>
      <c r="B135" s="1144"/>
      <c r="C135" s="817"/>
      <c r="D135" s="817"/>
      <c r="E135" s="819" t="s">
        <v>5072</v>
      </c>
      <c r="F135" s="819"/>
      <c r="G135" s="819"/>
      <c r="H135" s="819"/>
      <c r="I135" s="819"/>
    </row>
    <row r="136" spans="1:9" ht="15" x14ac:dyDescent="0.25">
      <c r="A136" s="1143"/>
      <c r="B136" s="1144"/>
      <c r="C136" s="817"/>
      <c r="D136" s="817"/>
      <c r="E136" s="819" t="s">
        <v>4992</v>
      </c>
      <c r="F136" s="819"/>
      <c r="G136" s="819"/>
      <c r="H136" s="819"/>
      <c r="I136" s="817"/>
    </row>
    <row r="137" spans="1:9" ht="15" x14ac:dyDescent="0.25">
      <c r="A137" s="1143"/>
      <c r="B137" s="1144"/>
      <c r="C137" s="817"/>
      <c r="D137" s="817"/>
      <c r="E137" s="819"/>
      <c r="F137" s="819" t="s">
        <v>5073</v>
      </c>
      <c r="G137" s="819"/>
      <c r="H137" s="819"/>
      <c r="I137" s="817"/>
    </row>
    <row r="138" spans="1:9" ht="15" x14ac:dyDescent="0.25">
      <c r="A138" s="1143"/>
      <c r="B138" s="1144"/>
      <c r="C138" s="817"/>
      <c r="D138" s="817"/>
      <c r="E138" s="819"/>
      <c r="F138" s="819"/>
      <c r="G138" s="819"/>
      <c r="H138" s="819" t="s">
        <v>4993</v>
      </c>
      <c r="I138" s="819"/>
    </row>
    <row r="139" spans="1:9" ht="15" x14ac:dyDescent="0.25">
      <c r="A139" s="1143"/>
      <c r="B139" s="1144"/>
      <c r="C139" s="818" t="s">
        <v>5002</v>
      </c>
      <c r="D139" s="818"/>
      <c r="E139" s="819"/>
      <c r="F139" s="819"/>
      <c r="G139" s="819"/>
      <c r="H139" s="819"/>
      <c r="I139" s="819"/>
    </row>
    <row r="140" spans="1:9" ht="15" customHeight="1" x14ac:dyDescent="0.25">
      <c r="A140" s="1148" t="s">
        <v>1091</v>
      </c>
      <c r="B140" s="1151" t="s">
        <v>5074</v>
      </c>
      <c r="C140" s="817"/>
      <c r="D140" s="817"/>
      <c r="E140" s="819"/>
      <c r="F140" s="831"/>
      <c r="G140" s="827"/>
      <c r="H140" s="819" t="s">
        <v>5061</v>
      </c>
      <c r="I140" s="819"/>
    </row>
    <row r="141" spans="1:9" ht="15" x14ac:dyDescent="0.25">
      <c r="A141" s="1149"/>
      <c r="B141" s="1152"/>
      <c r="C141" s="817"/>
      <c r="D141" s="817"/>
      <c r="E141" s="817"/>
      <c r="F141" s="817"/>
      <c r="G141" s="819" t="s">
        <v>5062</v>
      </c>
      <c r="H141" s="817"/>
      <c r="I141" s="819"/>
    </row>
    <row r="142" spans="1:9" ht="15" customHeight="1" x14ac:dyDescent="0.25">
      <c r="A142" s="1149"/>
      <c r="B142" s="1152"/>
      <c r="C142" s="817"/>
      <c r="D142" s="817"/>
      <c r="E142" s="819" t="s">
        <v>5005</v>
      </c>
      <c r="F142" s="819"/>
      <c r="G142" s="819"/>
      <c r="H142" s="819"/>
      <c r="I142" s="817"/>
    </row>
    <row r="143" spans="1:9" ht="15" customHeight="1" x14ac:dyDescent="0.25">
      <c r="A143" s="1149"/>
      <c r="B143" s="1152"/>
      <c r="C143" s="817"/>
      <c r="D143" s="817"/>
      <c r="E143" s="819" t="s">
        <v>5053</v>
      </c>
      <c r="F143" s="819"/>
      <c r="G143" s="819"/>
      <c r="H143" s="819"/>
      <c r="I143" s="817"/>
    </row>
    <row r="144" spans="1:9" ht="15" customHeight="1" x14ac:dyDescent="0.25">
      <c r="A144" s="1149"/>
      <c r="B144" s="1152"/>
      <c r="C144" s="817"/>
      <c r="D144" s="817"/>
      <c r="E144" s="819" t="s">
        <v>5047</v>
      </c>
      <c r="F144" s="819"/>
      <c r="G144" s="819"/>
      <c r="H144" s="819"/>
      <c r="I144" s="817"/>
    </row>
    <row r="145" spans="1:9" ht="15" customHeight="1" x14ac:dyDescent="0.25">
      <c r="A145" s="1149"/>
      <c r="B145" s="1152"/>
      <c r="C145" s="817"/>
      <c r="D145" s="817"/>
      <c r="E145" s="819"/>
      <c r="F145" s="819" t="s">
        <v>5012</v>
      </c>
      <c r="G145" s="819"/>
      <c r="H145" s="819"/>
      <c r="I145" s="817"/>
    </row>
    <row r="146" spans="1:9" ht="15" customHeight="1" x14ac:dyDescent="0.25">
      <c r="A146" s="1149"/>
      <c r="B146" s="1152"/>
      <c r="C146" s="817"/>
      <c r="D146" s="817"/>
      <c r="E146" s="819"/>
      <c r="F146" s="819"/>
      <c r="G146" s="819"/>
      <c r="H146" s="819" t="s">
        <v>5075</v>
      </c>
      <c r="I146" s="819"/>
    </row>
    <row r="147" spans="1:9" ht="15" customHeight="1" x14ac:dyDescent="0.25">
      <c r="A147" s="1150"/>
      <c r="B147" s="1153"/>
      <c r="C147" s="817"/>
      <c r="D147" s="817"/>
      <c r="E147" s="819" t="s">
        <v>5015</v>
      </c>
      <c r="F147" s="819"/>
      <c r="G147" s="819"/>
      <c r="H147" s="819"/>
      <c r="I147" s="819"/>
    </row>
    <row r="148" spans="1:9" ht="15" customHeight="1" x14ac:dyDescent="0.25">
      <c r="A148" s="1148" t="s">
        <v>1093</v>
      </c>
      <c r="B148" s="1151" t="s">
        <v>5076</v>
      </c>
      <c r="C148" s="817"/>
      <c r="D148" s="817"/>
      <c r="E148" s="819"/>
      <c r="F148" s="819" t="s">
        <v>5073</v>
      </c>
      <c r="G148" s="819"/>
      <c r="H148" s="819"/>
      <c r="I148" s="817"/>
    </row>
    <row r="149" spans="1:9" ht="15" customHeight="1" x14ac:dyDescent="0.25">
      <c r="A149" s="1149"/>
      <c r="B149" s="1152"/>
      <c r="C149" s="817"/>
      <c r="D149" s="817"/>
      <c r="E149" s="819" t="s">
        <v>5077</v>
      </c>
      <c r="F149" s="819"/>
      <c r="G149" s="819"/>
      <c r="H149" s="819"/>
      <c r="I149" s="817"/>
    </row>
    <row r="150" spans="1:9" ht="15" customHeight="1" x14ac:dyDescent="0.25">
      <c r="A150" s="1149"/>
      <c r="B150" s="1152"/>
      <c r="C150" s="817"/>
      <c r="D150" s="817"/>
      <c r="E150" s="819" t="s">
        <v>5053</v>
      </c>
      <c r="F150" s="819"/>
      <c r="G150" s="819"/>
      <c r="H150" s="819"/>
      <c r="I150" s="817"/>
    </row>
    <row r="151" spans="1:9" ht="15" customHeight="1" x14ac:dyDescent="0.25">
      <c r="A151" s="1149"/>
      <c r="B151" s="1152"/>
      <c r="C151" s="817"/>
      <c r="D151" s="817"/>
      <c r="E151" s="819"/>
      <c r="F151" s="819" t="s">
        <v>5012</v>
      </c>
      <c r="G151" s="819"/>
      <c r="H151" s="819"/>
      <c r="I151" s="817"/>
    </row>
    <row r="152" spans="1:9" ht="15" customHeight="1" x14ac:dyDescent="0.25">
      <c r="A152" s="1149"/>
      <c r="B152" s="1152"/>
      <c r="C152" s="817"/>
      <c r="D152" s="817"/>
      <c r="E152" s="819" t="s">
        <v>4999</v>
      </c>
      <c r="F152" s="819"/>
      <c r="G152" s="819"/>
      <c r="H152" s="819"/>
      <c r="I152" s="817"/>
    </row>
    <row r="153" spans="1:9" ht="15" customHeight="1" x14ac:dyDescent="0.25">
      <c r="A153" s="1149"/>
      <c r="B153" s="1152"/>
      <c r="C153" s="817"/>
      <c r="D153" s="817"/>
      <c r="E153" s="819" t="s">
        <v>5008</v>
      </c>
      <c r="F153" s="819"/>
      <c r="G153" s="819"/>
      <c r="H153" s="819"/>
      <c r="I153" s="817"/>
    </row>
    <row r="154" spans="1:9" ht="15" customHeight="1" x14ac:dyDescent="0.25">
      <c r="A154" s="1150"/>
      <c r="B154" s="1153"/>
      <c r="C154" s="817"/>
      <c r="D154" s="817"/>
      <c r="E154" s="819" t="s">
        <v>5015</v>
      </c>
      <c r="F154" s="819"/>
      <c r="G154" s="819"/>
      <c r="H154" s="819"/>
      <c r="I154" s="817"/>
    </row>
    <row r="155" spans="1:9" ht="15" x14ac:dyDescent="0.2">
      <c r="A155" s="1143">
        <v>560206</v>
      </c>
      <c r="B155" s="1144" t="s">
        <v>5078</v>
      </c>
      <c r="C155" s="817"/>
      <c r="D155" s="817"/>
      <c r="E155" s="824" t="s">
        <v>4999</v>
      </c>
      <c r="F155" s="824"/>
      <c r="G155" s="824"/>
      <c r="H155" s="824"/>
      <c r="I155" s="817"/>
    </row>
    <row r="156" spans="1:9" ht="15" x14ac:dyDescent="0.2">
      <c r="A156" s="1143"/>
      <c r="B156" s="1144"/>
      <c r="C156" s="817"/>
      <c r="D156" s="817"/>
      <c r="E156" s="824" t="s">
        <v>5079</v>
      </c>
      <c r="F156" s="824"/>
      <c r="G156" s="824"/>
      <c r="H156" s="824"/>
      <c r="I156" s="817"/>
    </row>
    <row r="157" spans="1:9" ht="30" x14ac:dyDescent="0.2">
      <c r="A157" s="1143"/>
      <c r="B157" s="1144"/>
      <c r="C157" s="817"/>
      <c r="D157" s="817"/>
      <c r="E157" s="824" t="s">
        <v>4995</v>
      </c>
      <c r="F157" s="824"/>
      <c r="G157" s="824"/>
      <c r="H157" s="824"/>
      <c r="I157" s="817"/>
    </row>
    <row r="158" spans="1:9" ht="30" x14ac:dyDescent="0.2">
      <c r="A158" s="1143"/>
      <c r="B158" s="1144"/>
      <c r="C158" s="817"/>
      <c r="D158" s="817"/>
      <c r="E158" s="824" t="s">
        <v>4996</v>
      </c>
      <c r="F158" s="824"/>
      <c r="G158" s="824"/>
      <c r="H158" s="824"/>
      <c r="I158" s="817"/>
    </row>
    <row r="159" spans="1:9" ht="15" x14ac:dyDescent="0.2">
      <c r="A159" s="1143"/>
      <c r="B159" s="1144"/>
      <c r="C159" s="817"/>
      <c r="D159" s="817"/>
      <c r="E159" s="825" t="s">
        <v>5007</v>
      </c>
      <c r="F159" s="825"/>
      <c r="G159" s="825"/>
      <c r="H159" s="825"/>
      <c r="I159" s="817"/>
    </row>
    <row r="160" spans="1:9" ht="15" x14ac:dyDescent="0.2">
      <c r="A160" s="1143"/>
      <c r="B160" s="1144"/>
      <c r="C160" s="817"/>
      <c r="D160" s="817"/>
      <c r="E160" s="825" t="s">
        <v>5006</v>
      </c>
      <c r="F160" s="825"/>
      <c r="G160" s="825"/>
      <c r="H160" s="825"/>
      <c r="I160" s="817"/>
    </row>
    <row r="161" spans="1:9" ht="15" x14ac:dyDescent="0.2">
      <c r="A161" s="1143"/>
      <c r="B161" s="1144"/>
      <c r="C161" s="817"/>
      <c r="D161" s="817"/>
      <c r="E161" s="825" t="s">
        <v>4992</v>
      </c>
      <c r="F161" s="825"/>
      <c r="G161" s="825"/>
      <c r="H161" s="825"/>
      <c r="I161" s="817"/>
    </row>
    <row r="162" spans="1:9" ht="15" x14ac:dyDescent="0.2">
      <c r="A162" s="1143"/>
      <c r="B162" s="1144"/>
      <c r="C162" s="817"/>
      <c r="D162" s="817"/>
      <c r="E162" s="824"/>
      <c r="F162" s="824" t="s">
        <v>5080</v>
      </c>
      <c r="G162" s="824"/>
      <c r="H162" s="824"/>
      <c r="I162" s="817"/>
    </row>
    <row r="163" spans="1:9" ht="15" x14ac:dyDescent="0.2">
      <c r="A163" s="1143"/>
      <c r="B163" s="1144"/>
      <c r="C163" s="817"/>
      <c r="D163" s="817"/>
      <c r="E163" s="825" t="s">
        <v>5053</v>
      </c>
      <c r="F163" s="825"/>
      <c r="G163" s="825"/>
      <c r="H163" s="825"/>
      <c r="I163" s="817"/>
    </row>
    <row r="164" spans="1:9" ht="60" x14ac:dyDescent="0.25">
      <c r="A164" s="1143"/>
      <c r="B164" s="1144"/>
      <c r="C164" s="817"/>
      <c r="D164" s="817"/>
      <c r="E164" s="824"/>
      <c r="F164" s="824"/>
      <c r="G164" s="819" t="s">
        <v>5081</v>
      </c>
      <c r="H164" s="819"/>
      <c r="I164" s="819"/>
    </row>
    <row r="165" spans="1:9" ht="60" x14ac:dyDescent="0.25">
      <c r="A165" s="1143"/>
      <c r="B165" s="1144"/>
      <c r="C165" s="817"/>
      <c r="D165" s="817"/>
      <c r="E165" s="827"/>
      <c r="F165" s="819"/>
      <c r="G165" s="819"/>
      <c r="H165" s="819" t="s">
        <v>5082</v>
      </c>
      <c r="I165" s="827"/>
    </row>
    <row r="166" spans="1:9" ht="15" x14ac:dyDescent="0.2">
      <c r="A166" s="1143"/>
      <c r="B166" s="1144"/>
      <c r="C166" s="817"/>
      <c r="D166" s="817"/>
      <c r="E166" s="824" t="s">
        <v>5001</v>
      </c>
      <c r="F166" s="824"/>
      <c r="G166" s="824"/>
      <c r="H166" s="824"/>
      <c r="I166" s="817"/>
    </row>
    <row r="167" spans="1:9" ht="15" x14ac:dyDescent="0.2">
      <c r="A167" s="1143"/>
      <c r="B167" s="1144"/>
      <c r="C167" s="817"/>
      <c r="D167" s="817"/>
      <c r="E167" s="825" t="s">
        <v>5083</v>
      </c>
      <c r="F167" s="825"/>
      <c r="G167" s="825"/>
      <c r="H167" s="825"/>
      <c r="I167" s="825"/>
    </row>
    <row r="168" spans="1:9" ht="15" x14ac:dyDescent="0.2">
      <c r="A168" s="1143"/>
      <c r="B168" s="1144"/>
      <c r="C168" s="817"/>
      <c r="D168" s="817"/>
      <c r="E168" s="825" t="s">
        <v>5004</v>
      </c>
      <c r="F168" s="825"/>
      <c r="G168" s="825"/>
      <c r="H168" s="825"/>
      <c r="I168" s="825"/>
    </row>
    <row r="169" spans="1:9" ht="47.25" x14ac:dyDescent="0.25">
      <c r="A169" s="921" t="s">
        <v>1101</v>
      </c>
      <c r="B169" s="922" t="s">
        <v>5084</v>
      </c>
      <c r="C169" s="824"/>
      <c r="D169" s="824"/>
      <c r="E169" s="824" t="s">
        <v>5008</v>
      </c>
      <c r="F169" s="819"/>
      <c r="G169" s="819"/>
      <c r="H169" s="819"/>
      <c r="I169" s="817"/>
    </row>
    <row r="170" spans="1:9" ht="15" x14ac:dyDescent="0.25">
      <c r="A170" s="1143" t="s">
        <v>1105</v>
      </c>
      <c r="B170" s="1144" t="s">
        <v>5085</v>
      </c>
      <c r="C170" s="819" t="s">
        <v>4974</v>
      </c>
      <c r="D170" s="819"/>
      <c r="E170" s="819"/>
      <c r="F170" s="819"/>
      <c r="G170" s="819"/>
      <c r="H170" s="819"/>
      <c r="I170" s="817"/>
    </row>
    <row r="171" spans="1:9" ht="15" x14ac:dyDescent="0.25">
      <c r="A171" s="1143"/>
      <c r="B171" s="1144"/>
      <c r="C171" s="819"/>
      <c r="D171" s="819"/>
      <c r="E171" s="824" t="s">
        <v>4972</v>
      </c>
      <c r="F171" s="819"/>
      <c r="G171" s="819"/>
      <c r="H171" s="819"/>
      <c r="I171" s="817"/>
    </row>
    <row r="172" spans="1:9" ht="15" x14ac:dyDescent="0.25">
      <c r="A172" s="1143"/>
      <c r="B172" s="1144"/>
      <c r="C172" s="819"/>
      <c r="D172" s="819" t="s">
        <v>5001</v>
      </c>
      <c r="E172" s="819"/>
      <c r="F172" s="819"/>
      <c r="G172" s="819"/>
      <c r="H172" s="819"/>
      <c r="I172" s="817"/>
    </row>
    <row r="173" spans="1:9" ht="15" x14ac:dyDescent="0.25">
      <c r="A173" s="1143"/>
      <c r="B173" s="1144"/>
      <c r="C173" s="819"/>
      <c r="D173" s="819" t="s">
        <v>5008</v>
      </c>
      <c r="E173" s="819"/>
      <c r="F173" s="819"/>
      <c r="G173" s="819"/>
      <c r="H173" s="819"/>
      <c r="I173" s="817"/>
    </row>
    <row r="174" spans="1:9" ht="15" x14ac:dyDescent="0.25">
      <c r="A174" s="1143"/>
      <c r="B174" s="1144"/>
      <c r="C174" s="819"/>
      <c r="D174" s="819" t="s">
        <v>5086</v>
      </c>
      <c r="E174" s="819"/>
      <c r="F174" s="819"/>
      <c r="G174" s="819"/>
      <c r="H174" s="819"/>
      <c r="I174" s="817"/>
    </row>
    <row r="175" spans="1:9" ht="30" x14ac:dyDescent="0.25">
      <c r="A175" s="1143" t="s">
        <v>1107</v>
      </c>
      <c r="B175" s="1144" t="s">
        <v>5087</v>
      </c>
      <c r="C175" s="817"/>
      <c r="D175" s="817"/>
      <c r="E175" s="819" t="s">
        <v>5088</v>
      </c>
      <c r="F175" s="819"/>
      <c r="G175" s="819"/>
      <c r="H175" s="819"/>
      <c r="I175" s="817"/>
    </row>
    <row r="176" spans="1:9" ht="30" x14ac:dyDescent="0.25">
      <c r="A176" s="1143"/>
      <c r="B176" s="1144"/>
      <c r="C176" s="817"/>
      <c r="D176" s="817"/>
      <c r="E176" s="819" t="s">
        <v>5089</v>
      </c>
      <c r="F176" s="819"/>
      <c r="G176" s="819"/>
      <c r="H176" s="819"/>
      <c r="I176" s="817"/>
    </row>
    <row r="177" spans="1:9" ht="15" x14ac:dyDescent="0.25">
      <c r="A177" s="1143"/>
      <c r="B177" s="1144"/>
      <c r="C177" s="817"/>
      <c r="D177" s="817"/>
      <c r="E177" s="819" t="s">
        <v>4992</v>
      </c>
      <c r="F177" s="819"/>
      <c r="G177" s="819"/>
      <c r="H177" s="819"/>
      <c r="I177" s="817"/>
    </row>
    <row r="178" spans="1:9" ht="15" x14ac:dyDescent="0.25">
      <c r="A178" s="1143"/>
      <c r="B178" s="1144"/>
      <c r="C178" s="817"/>
      <c r="D178" s="817"/>
      <c r="E178" s="819"/>
      <c r="F178" s="819" t="s">
        <v>5073</v>
      </c>
      <c r="G178" s="819"/>
      <c r="H178" s="819"/>
      <c r="I178" s="817"/>
    </row>
    <row r="179" spans="1:9" ht="15" x14ac:dyDescent="0.25">
      <c r="A179" s="1143"/>
      <c r="B179" s="1144"/>
      <c r="C179" s="817"/>
      <c r="D179" s="817"/>
      <c r="E179" s="819" t="s">
        <v>4999</v>
      </c>
      <c r="F179" s="819"/>
      <c r="G179" s="819"/>
      <c r="H179" s="819"/>
      <c r="I179" s="817"/>
    </row>
    <row r="180" spans="1:9" ht="15" x14ac:dyDescent="0.25">
      <c r="A180" s="1143"/>
      <c r="B180" s="1144"/>
      <c r="C180" s="817"/>
      <c r="D180" s="817"/>
      <c r="E180" s="819" t="s">
        <v>5077</v>
      </c>
      <c r="F180" s="819"/>
      <c r="G180" s="819"/>
      <c r="H180" s="819"/>
      <c r="I180" s="817"/>
    </row>
    <row r="181" spans="1:9" ht="15" x14ac:dyDescent="0.25">
      <c r="A181" s="1143"/>
      <c r="B181" s="1144"/>
      <c r="C181" s="817"/>
      <c r="D181" s="817"/>
      <c r="E181" s="819" t="s">
        <v>5007</v>
      </c>
      <c r="F181" s="819"/>
      <c r="G181" s="819"/>
      <c r="H181" s="819"/>
      <c r="I181" s="817"/>
    </row>
    <row r="182" spans="1:9" ht="15" x14ac:dyDescent="0.25">
      <c r="A182" s="1143"/>
      <c r="B182" s="1144"/>
      <c r="C182" s="817"/>
      <c r="D182" s="817"/>
      <c r="E182" s="819" t="s">
        <v>5008</v>
      </c>
      <c r="F182" s="819"/>
      <c r="G182" s="819"/>
      <c r="H182" s="819"/>
      <c r="I182" s="817"/>
    </row>
    <row r="183" spans="1:9" ht="30" x14ac:dyDescent="0.25">
      <c r="A183" s="1143"/>
      <c r="B183" s="1144"/>
      <c r="C183" s="817"/>
      <c r="D183" s="817"/>
      <c r="E183" s="819"/>
      <c r="F183" s="819" t="s">
        <v>5090</v>
      </c>
      <c r="G183" s="819"/>
      <c r="H183" s="819"/>
      <c r="I183" s="817"/>
    </row>
    <row r="184" spans="1:9" ht="15" x14ac:dyDescent="0.25">
      <c r="A184" s="1143"/>
      <c r="B184" s="1144"/>
      <c r="C184" s="817"/>
      <c r="D184" s="817"/>
      <c r="E184" s="819" t="s">
        <v>5091</v>
      </c>
      <c r="F184" s="819"/>
      <c r="G184" s="819"/>
      <c r="H184" s="819"/>
      <c r="I184" s="817"/>
    </row>
    <row r="185" spans="1:9" ht="15" customHeight="1" x14ac:dyDescent="0.25">
      <c r="A185" s="1148">
        <v>560047</v>
      </c>
      <c r="B185" s="1151" t="s">
        <v>5092</v>
      </c>
      <c r="C185" s="817"/>
      <c r="D185" s="817"/>
      <c r="E185" s="819"/>
      <c r="F185" s="819"/>
      <c r="G185" s="817" t="s">
        <v>5062</v>
      </c>
      <c r="H185" s="819"/>
      <c r="I185" s="817"/>
    </row>
    <row r="186" spans="1:9" ht="15" customHeight="1" x14ac:dyDescent="0.25">
      <c r="A186" s="1149"/>
      <c r="B186" s="1152"/>
      <c r="C186" s="817"/>
      <c r="D186" s="817"/>
      <c r="E186" s="819" t="s">
        <v>5005</v>
      </c>
      <c r="F186" s="819"/>
      <c r="G186" s="819"/>
      <c r="H186" s="819"/>
      <c r="I186" s="817"/>
    </row>
    <row r="187" spans="1:9" ht="15" customHeight="1" x14ac:dyDescent="0.25">
      <c r="A187" s="1149"/>
      <c r="B187" s="1152"/>
      <c r="C187" s="817"/>
      <c r="D187" s="817"/>
      <c r="E187" s="819" t="s">
        <v>5053</v>
      </c>
      <c r="F187" s="819"/>
      <c r="G187" s="819"/>
      <c r="H187" s="819"/>
      <c r="I187" s="817"/>
    </row>
    <row r="188" spans="1:9" ht="15" customHeight="1" x14ac:dyDescent="0.2">
      <c r="A188" s="1149"/>
      <c r="B188" s="1152"/>
      <c r="C188" s="817"/>
      <c r="D188" s="817"/>
      <c r="E188" s="824" t="s">
        <v>5054</v>
      </c>
      <c r="F188" s="824"/>
      <c r="G188" s="824"/>
      <c r="H188" s="824"/>
      <c r="I188" s="817"/>
    </row>
    <row r="189" spans="1:9" ht="15" customHeight="1" x14ac:dyDescent="0.25">
      <c r="A189" s="1149"/>
      <c r="B189" s="1152"/>
      <c r="C189" s="817"/>
      <c r="D189" s="817"/>
      <c r="E189" s="819" t="s">
        <v>5093</v>
      </c>
      <c r="F189" s="819"/>
      <c r="G189" s="819"/>
      <c r="H189" s="819"/>
      <c r="I189" s="817"/>
    </row>
    <row r="190" spans="1:9" ht="15" customHeight="1" x14ac:dyDescent="0.25">
      <c r="A190" s="1150"/>
      <c r="B190" s="1153"/>
      <c r="C190" s="817"/>
      <c r="D190" s="817"/>
      <c r="E190" s="819" t="s">
        <v>5015</v>
      </c>
      <c r="F190" s="819"/>
      <c r="G190" s="819"/>
      <c r="H190" s="819"/>
      <c r="I190" s="817"/>
    </row>
    <row r="191" spans="1:9" ht="30" x14ac:dyDescent="0.25">
      <c r="A191" s="1143">
        <v>560214</v>
      </c>
      <c r="B191" s="1144" t="s">
        <v>5094</v>
      </c>
      <c r="C191" s="817"/>
      <c r="D191" s="817"/>
      <c r="E191" s="820"/>
      <c r="F191" s="820"/>
      <c r="G191" s="819" t="s">
        <v>5088</v>
      </c>
      <c r="H191" s="819"/>
      <c r="I191" s="819"/>
    </row>
    <row r="192" spans="1:9" ht="30" x14ac:dyDescent="0.2">
      <c r="A192" s="1143"/>
      <c r="B192" s="1144"/>
      <c r="C192" s="817"/>
      <c r="D192" s="817"/>
      <c r="E192" s="820" t="s">
        <v>5095</v>
      </c>
      <c r="F192" s="820"/>
      <c r="G192" s="820"/>
      <c r="H192" s="820"/>
      <c r="I192" s="817"/>
    </row>
    <row r="193" spans="1:9" ht="15" x14ac:dyDescent="0.2">
      <c r="A193" s="1143"/>
      <c r="B193" s="1144"/>
      <c r="C193" s="817"/>
      <c r="D193" s="817"/>
      <c r="E193" s="820" t="s">
        <v>4979</v>
      </c>
      <c r="F193" s="820"/>
      <c r="G193" s="820"/>
      <c r="H193" s="820"/>
      <c r="I193" s="817"/>
    </row>
    <row r="194" spans="1:9" ht="45" x14ac:dyDescent="0.2">
      <c r="A194" s="1143"/>
      <c r="B194" s="1144"/>
      <c r="C194" s="817"/>
      <c r="D194" s="817"/>
      <c r="E194" s="820"/>
      <c r="F194" s="820"/>
      <c r="G194" s="820"/>
      <c r="H194" s="820" t="s">
        <v>5096</v>
      </c>
      <c r="I194" s="827"/>
    </row>
    <row r="195" spans="1:9" ht="15" x14ac:dyDescent="0.2">
      <c r="A195" s="1143"/>
      <c r="B195" s="1144"/>
      <c r="C195" s="817"/>
      <c r="D195" s="817"/>
      <c r="E195" s="820" t="s">
        <v>4980</v>
      </c>
      <c r="F195" s="820"/>
      <c r="G195" s="820"/>
      <c r="H195" s="820"/>
      <c r="I195" s="817"/>
    </row>
    <row r="196" spans="1:9" ht="30" x14ac:dyDescent="0.25">
      <c r="A196" s="1143"/>
      <c r="B196" s="1144"/>
      <c r="C196" s="817"/>
      <c r="D196" s="817"/>
      <c r="E196" s="820"/>
      <c r="F196" s="820"/>
      <c r="G196" s="819" t="s">
        <v>5097</v>
      </c>
      <c r="H196" s="819"/>
      <c r="I196" s="819"/>
    </row>
    <row r="197" spans="1:9" ht="15" x14ac:dyDescent="0.2">
      <c r="A197" s="1143"/>
      <c r="B197" s="1144"/>
      <c r="C197" s="817"/>
      <c r="D197" s="817"/>
      <c r="E197" s="820"/>
      <c r="F197" s="820"/>
      <c r="G197" s="820"/>
      <c r="H197" s="820" t="s">
        <v>5056</v>
      </c>
      <c r="I197" s="820"/>
    </row>
    <row r="198" spans="1:9" ht="15" x14ac:dyDescent="0.2">
      <c r="A198" s="1143"/>
      <c r="B198" s="1144"/>
      <c r="C198" s="817"/>
      <c r="D198" s="817"/>
      <c r="E198" s="820" t="s">
        <v>4972</v>
      </c>
      <c r="F198" s="820"/>
      <c r="G198" s="820"/>
      <c r="H198" s="820"/>
      <c r="I198" s="817"/>
    </row>
    <row r="199" spans="1:9" ht="45" x14ac:dyDescent="0.2">
      <c r="A199" s="1143"/>
      <c r="B199" s="1144"/>
      <c r="C199" s="817"/>
      <c r="D199" s="817"/>
      <c r="E199" s="820"/>
      <c r="F199" s="820"/>
      <c r="G199" s="820"/>
      <c r="H199" s="820"/>
      <c r="I199" s="820" t="s">
        <v>5098</v>
      </c>
    </row>
    <row r="200" spans="1:9" ht="15" x14ac:dyDescent="0.25">
      <c r="A200" s="1143"/>
      <c r="B200" s="1144"/>
      <c r="C200" s="817"/>
      <c r="D200" s="817"/>
      <c r="E200" s="819" t="s">
        <v>5064</v>
      </c>
      <c r="F200" s="819"/>
      <c r="G200" s="820"/>
      <c r="H200" s="820"/>
      <c r="I200" s="817"/>
    </row>
    <row r="201" spans="1:9" ht="30" x14ac:dyDescent="0.2">
      <c r="A201" s="1143"/>
      <c r="B201" s="1144"/>
      <c r="C201" s="817"/>
      <c r="D201" s="817"/>
      <c r="E201" s="820"/>
      <c r="F201" s="820"/>
      <c r="G201" s="820"/>
      <c r="H201" s="820" t="s">
        <v>5099</v>
      </c>
      <c r="I201" s="817"/>
    </row>
    <row r="202" spans="1:9" ht="15" x14ac:dyDescent="0.25">
      <c r="A202" s="1143"/>
      <c r="B202" s="1144"/>
      <c r="C202" s="817"/>
      <c r="D202" s="817"/>
      <c r="E202" s="819" t="s">
        <v>5001</v>
      </c>
      <c r="F202" s="819"/>
      <c r="G202" s="819"/>
      <c r="H202" s="819"/>
      <c r="I202" s="817"/>
    </row>
    <row r="203" spans="1:9" ht="15" x14ac:dyDescent="0.25">
      <c r="A203" s="1143"/>
      <c r="B203" s="1144"/>
      <c r="C203" s="817"/>
      <c r="D203" s="817"/>
      <c r="E203" s="819" t="s">
        <v>4974</v>
      </c>
      <c r="F203" s="819"/>
      <c r="G203" s="819"/>
      <c r="H203" s="819"/>
      <c r="I203" s="817"/>
    </row>
    <row r="204" spans="1:9" ht="15" x14ac:dyDescent="0.25">
      <c r="A204" s="1143"/>
      <c r="B204" s="1144"/>
      <c r="C204" s="817"/>
      <c r="D204" s="817"/>
      <c r="E204" s="819"/>
      <c r="F204" s="819" t="s">
        <v>5073</v>
      </c>
      <c r="G204" s="819"/>
      <c r="H204" s="819"/>
      <c r="I204" s="817"/>
    </row>
    <row r="205" spans="1:9" ht="15" x14ac:dyDescent="0.25">
      <c r="A205" s="1143"/>
      <c r="B205" s="1144"/>
      <c r="C205" s="817"/>
      <c r="D205" s="817"/>
      <c r="E205" s="819" t="s">
        <v>5008</v>
      </c>
      <c r="F205" s="819"/>
      <c r="G205" s="819"/>
      <c r="H205" s="819"/>
      <c r="I205" s="817"/>
    </row>
    <row r="206" spans="1:9" ht="15" x14ac:dyDescent="0.25">
      <c r="A206" s="1143"/>
      <c r="B206" s="1144"/>
      <c r="C206" s="817"/>
      <c r="D206" s="817"/>
      <c r="E206" s="819" t="s">
        <v>5006</v>
      </c>
      <c r="F206" s="819"/>
      <c r="G206" s="819"/>
      <c r="H206" s="819"/>
      <c r="I206" s="817"/>
    </row>
    <row r="207" spans="1:9" ht="15" x14ac:dyDescent="0.25">
      <c r="A207" s="1143"/>
      <c r="B207" s="1144"/>
      <c r="C207" s="817"/>
      <c r="D207" s="817"/>
      <c r="E207" s="819" t="s">
        <v>4992</v>
      </c>
      <c r="F207" s="819"/>
      <c r="G207" s="819"/>
      <c r="H207" s="819"/>
      <c r="I207" s="817"/>
    </row>
    <row r="208" spans="1:9" ht="15" x14ac:dyDescent="0.25">
      <c r="A208" s="1143"/>
      <c r="B208" s="1144"/>
      <c r="C208" s="817"/>
      <c r="D208" s="817"/>
      <c r="E208" s="819" t="s">
        <v>5100</v>
      </c>
      <c r="F208" s="819"/>
      <c r="G208" s="819"/>
      <c r="H208" s="819"/>
      <c r="I208" s="819"/>
    </row>
    <row r="209" spans="1:9" ht="15" x14ac:dyDescent="0.25">
      <c r="A209" s="1143"/>
      <c r="B209" s="1144"/>
      <c r="C209" s="819"/>
      <c r="D209" s="819"/>
      <c r="E209" s="819" t="s">
        <v>4998</v>
      </c>
      <c r="F209" s="819"/>
      <c r="G209" s="819"/>
      <c r="H209" s="819"/>
      <c r="I209" s="817"/>
    </row>
    <row r="210" spans="1:9" ht="15" x14ac:dyDescent="0.25">
      <c r="A210" s="1143"/>
      <c r="B210" s="1144"/>
      <c r="C210" s="823" t="s">
        <v>5002</v>
      </c>
      <c r="D210" s="823"/>
      <c r="E210" s="819"/>
      <c r="F210" s="819"/>
      <c r="G210" s="819"/>
      <c r="H210" s="819"/>
      <c r="I210" s="817"/>
    </row>
    <row r="211" spans="1:9" ht="30" customHeight="1" x14ac:dyDescent="0.25">
      <c r="A211" s="1143">
        <v>560052</v>
      </c>
      <c r="B211" s="1144" t="s">
        <v>5101</v>
      </c>
      <c r="C211" s="819"/>
      <c r="D211" s="819"/>
      <c r="E211" s="817"/>
      <c r="F211" s="817"/>
      <c r="G211" s="817" t="s">
        <v>5102</v>
      </c>
      <c r="H211" s="817"/>
      <c r="I211" s="827"/>
    </row>
    <row r="212" spans="1:9" ht="15" customHeight="1" x14ac:dyDescent="0.25">
      <c r="A212" s="1143"/>
      <c r="B212" s="1144"/>
      <c r="C212" s="819"/>
      <c r="D212" s="818" t="s">
        <v>5005</v>
      </c>
      <c r="E212" s="817"/>
      <c r="F212" s="817"/>
      <c r="G212" s="827"/>
      <c r="H212" s="817"/>
      <c r="I212" s="827"/>
    </row>
    <row r="213" spans="1:9" ht="15" customHeight="1" x14ac:dyDescent="0.25">
      <c r="A213" s="1143"/>
      <c r="B213" s="1144"/>
      <c r="C213" s="819"/>
      <c r="D213" s="819" t="s">
        <v>5001</v>
      </c>
      <c r="E213" s="817"/>
      <c r="F213" s="817"/>
      <c r="G213" s="817"/>
      <c r="H213" s="817"/>
      <c r="I213" s="817"/>
    </row>
    <row r="214" spans="1:9" ht="15" customHeight="1" x14ac:dyDescent="0.25">
      <c r="A214" s="1143"/>
      <c r="B214" s="1144"/>
      <c r="C214" s="819"/>
      <c r="D214" s="819" t="s">
        <v>5093</v>
      </c>
      <c r="E214" s="817"/>
      <c r="F214" s="817"/>
      <c r="G214" s="817"/>
      <c r="H214" s="817"/>
      <c r="I214" s="817"/>
    </row>
    <row r="215" spans="1:9" ht="15" customHeight="1" x14ac:dyDescent="0.25">
      <c r="A215" s="1143"/>
      <c r="B215" s="1144"/>
      <c r="C215" s="819" t="s">
        <v>4974</v>
      </c>
      <c r="D215" s="819"/>
      <c r="E215" s="817"/>
      <c r="F215" s="817"/>
      <c r="G215" s="817"/>
      <c r="H215" s="817"/>
      <c r="I215" s="817"/>
    </row>
    <row r="216" spans="1:9" ht="45" x14ac:dyDescent="0.25">
      <c r="A216" s="1143"/>
      <c r="B216" s="1144"/>
      <c r="C216" s="819" t="s">
        <v>5103</v>
      </c>
      <c r="D216" s="819"/>
      <c r="E216" s="817"/>
      <c r="F216" s="817"/>
      <c r="G216" s="817"/>
      <c r="H216" s="817"/>
      <c r="I216" s="817"/>
    </row>
    <row r="217" spans="1:9" ht="15" customHeight="1" x14ac:dyDescent="0.25">
      <c r="A217" s="1143"/>
      <c r="B217" s="1144"/>
      <c r="C217" s="819"/>
      <c r="D217" s="819" t="s">
        <v>5008</v>
      </c>
      <c r="E217" s="817"/>
      <c r="F217" s="817"/>
      <c r="G217" s="817"/>
      <c r="H217" s="817"/>
      <c r="I217" s="817"/>
    </row>
    <row r="218" spans="1:9" ht="15" customHeight="1" x14ac:dyDescent="0.25">
      <c r="A218" s="1143"/>
      <c r="B218" s="1144"/>
      <c r="C218" s="819"/>
      <c r="D218" s="813"/>
      <c r="E218" s="819" t="s">
        <v>5080</v>
      </c>
      <c r="F218" s="817"/>
      <c r="G218" s="817"/>
      <c r="H218" s="817"/>
      <c r="I218" s="817"/>
    </row>
    <row r="219" spans="1:9" ht="15" x14ac:dyDescent="0.25">
      <c r="A219" s="1143" t="s">
        <v>1117</v>
      </c>
      <c r="B219" s="1144" t="s">
        <v>5104</v>
      </c>
      <c r="C219" s="819"/>
      <c r="D219" s="819" t="s">
        <v>5054</v>
      </c>
      <c r="E219" s="817"/>
      <c r="F219" s="817"/>
      <c r="G219" s="817"/>
      <c r="H219" s="817"/>
      <c r="I219" s="817"/>
    </row>
    <row r="220" spans="1:9" ht="45" x14ac:dyDescent="0.25">
      <c r="A220" s="1143"/>
      <c r="B220" s="1144"/>
      <c r="C220" s="819" t="s">
        <v>5105</v>
      </c>
      <c r="D220" s="819"/>
      <c r="E220" s="817"/>
      <c r="F220" s="817"/>
      <c r="G220" s="817"/>
      <c r="H220" s="817"/>
      <c r="I220" s="817"/>
    </row>
    <row r="221" spans="1:9" ht="15" x14ac:dyDescent="0.25">
      <c r="A221" s="1143"/>
      <c r="B221" s="1144"/>
      <c r="C221" s="819"/>
      <c r="D221" s="819" t="s">
        <v>5008</v>
      </c>
      <c r="E221" s="817"/>
      <c r="F221" s="817"/>
      <c r="G221" s="817"/>
      <c r="H221" s="817"/>
      <c r="I221" s="817"/>
    </row>
    <row r="222" spans="1:9" ht="15" x14ac:dyDescent="0.25">
      <c r="A222" s="1143"/>
      <c r="B222" s="1144"/>
      <c r="C222" s="819"/>
      <c r="D222" s="819" t="s">
        <v>5073</v>
      </c>
      <c r="E222" s="817"/>
      <c r="F222" s="817"/>
      <c r="G222" s="817"/>
      <c r="H222" s="817"/>
      <c r="I222" s="817"/>
    </row>
    <row r="223" spans="1:9" ht="15" x14ac:dyDescent="0.2">
      <c r="A223" s="1143" t="s">
        <v>1119</v>
      </c>
      <c r="B223" s="1144" t="s">
        <v>5106</v>
      </c>
      <c r="C223" s="824"/>
      <c r="D223" s="824" t="s">
        <v>5054</v>
      </c>
      <c r="E223" s="817"/>
      <c r="F223" s="817"/>
      <c r="G223" s="817"/>
      <c r="H223" s="817"/>
      <c r="I223" s="817"/>
    </row>
    <row r="224" spans="1:9" ht="15" x14ac:dyDescent="0.25">
      <c r="A224" s="1143"/>
      <c r="B224" s="1144"/>
      <c r="C224" s="819" t="s">
        <v>4999</v>
      </c>
      <c r="D224" s="819"/>
      <c r="E224" s="817"/>
      <c r="F224" s="817"/>
      <c r="G224" s="817"/>
      <c r="H224" s="817"/>
      <c r="I224" s="817"/>
    </row>
    <row r="225" spans="1:9" ht="60" x14ac:dyDescent="0.25">
      <c r="A225" s="1143"/>
      <c r="B225" s="1144"/>
      <c r="C225" s="819" t="s">
        <v>5107</v>
      </c>
      <c r="D225" s="819"/>
      <c r="E225" s="817"/>
      <c r="F225" s="817"/>
      <c r="G225" s="817"/>
      <c r="H225" s="817"/>
      <c r="I225" s="817"/>
    </row>
    <row r="226" spans="1:9" ht="15" x14ac:dyDescent="0.25">
      <c r="A226" s="1143"/>
      <c r="B226" s="1144"/>
      <c r="C226" s="819"/>
      <c r="D226" s="819" t="s">
        <v>5073</v>
      </c>
      <c r="E226" s="817"/>
      <c r="F226" s="817"/>
      <c r="G226" s="817"/>
      <c r="H226" s="817"/>
      <c r="I226" s="817"/>
    </row>
    <row r="227" spans="1:9" ht="15" x14ac:dyDescent="0.25">
      <c r="A227" s="1143"/>
      <c r="B227" s="1144"/>
      <c r="C227" s="819"/>
      <c r="D227" s="819" t="s">
        <v>5008</v>
      </c>
      <c r="E227" s="817"/>
      <c r="F227" s="817"/>
      <c r="G227" s="817"/>
      <c r="H227" s="817"/>
      <c r="I227" s="817"/>
    </row>
    <row r="228" spans="1:9" ht="15" x14ac:dyDescent="0.25">
      <c r="A228" s="1143" t="s">
        <v>1121</v>
      </c>
      <c r="B228" s="1144" t="s">
        <v>5108</v>
      </c>
      <c r="C228" s="819" t="s">
        <v>4999</v>
      </c>
      <c r="D228" s="819"/>
      <c r="E228" s="817"/>
      <c r="F228" s="817"/>
      <c r="G228" s="817"/>
      <c r="H228" s="817"/>
      <c r="I228" s="817"/>
    </row>
    <row r="229" spans="1:9" ht="15" x14ac:dyDescent="0.25">
      <c r="A229" s="1143"/>
      <c r="B229" s="1144"/>
      <c r="C229" s="819"/>
      <c r="D229" s="819" t="s">
        <v>5001</v>
      </c>
      <c r="E229" s="817"/>
      <c r="F229" s="817"/>
      <c r="G229" s="817"/>
      <c r="H229" s="817"/>
      <c r="I229" s="817"/>
    </row>
    <row r="230" spans="1:9" ht="15" x14ac:dyDescent="0.25">
      <c r="A230" s="1143"/>
      <c r="B230" s="1144"/>
      <c r="C230" s="819"/>
      <c r="D230" s="819" t="s">
        <v>5008</v>
      </c>
      <c r="E230" s="817"/>
      <c r="F230" s="817"/>
      <c r="G230" s="817"/>
      <c r="H230" s="817"/>
      <c r="I230" s="817"/>
    </row>
    <row r="231" spans="1:9" ht="15" x14ac:dyDescent="0.25">
      <c r="A231" s="1143" t="s">
        <v>1123</v>
      </c>
      <c r="B231" s="1144" t="s">
        <v>5109</v>
      </c>
      <c r="C231" s="819"/>
      <c r="D231" s="819" t="s">
        <v>5001</v>
      </c>
      <c r="E231" s="817"/>
      <c r="F231" s="817"/>
      <c r="G231" s="817"/>
      <c r="H231" s="817"/>
      <c r="I231" s="817"/>
    </row>
    <row r="232" spans="1:9" ht="15" x14ac:dyDescent="0.25">
      <c r="A232" s="1143"/>
      <c r="B232" s="1144"/>
      <c r="C232" s="819" t="s">
        <v>4999</v>
      </c>
      <c r="D232" s="819"/>
      <c r="E232" s="817"/>
      <c r="F232" s="817"/>
      <c r="G232" s="817"/>
      <c r="H232" s="817"/>
      <c r="I232" s="817"/>
    </row>
    <row r="233" spans="1:9" ht="45" x14ac:dyDescent="0.25">
      <c r="A233" s="1143"/>
      <c r="B233" s="1144"/>
      <c r="C233" s="819" t="s">
        <v>5110</v>
      </c>
      <c r="D233" s="819"/>
      <c r="E233" s="817"/>
      <c r="F233" s="817"/>
      <c r="G233" s="817"/>
      <c r="H233" s="817"/>
      <c r="I233" s="817"/>
    </row>
    <row r="234" spans="1:9" ht="15" x14ac:dyDescent="0.25">
      <c r="A234" s="1143"/>
      <c r="B234" s="1144"/>
      <c r="C234" s="819"/>
      <c r="D234" s="819" t="s">
        <v>5008</v>
      </c>
      <c r="E234" s="817"/>
      <c r="F234" s="817"/>
      <c r="G234" s="817"/>
      <c r="H234" s="817"/>
      <c r="I234" s="817"/>
    </row>
    <row r="235" spans="1:9" ht="15" x14ac:dyDescent="0.2">
      <c r="A235" s="1143" t="s">
        <v>1125</v>
      </c>
      <c r="B235" s="1144" t="s">
        <v>5111</v>
      </c>
      <c r="C235" s="824"/>
      <c r="D235" s="824" t="s">
        <v>5054</v>
      </c>
      <c r="E235" s="817"/>
      <c r="F235" s="817"/>
      <c r="G235" s="817"/>
      <c r="H235" s="817"/>
      <c r="I235" s="817"/>
    </row>
    <row r="236" spans="1:9" ht="15" x14ac:dyDescent="0.25">
      <c r="A236" s="1143"/>
      <c r="B236" s="1144"/>
      <c r="C236" s="819" t="s">
        <v>4999</v>
      </c>
      <c r="D236" s="819"/>
      <c r="E236" s="817"/>
      <c r="F236" s="817"/>
      <c r="G236" s="817"/>
      <c r="H236" s="817"/>
      <c r="I236" s="817"/>
    </row>
    <row r="237" spans="1:9" ht="45" x14ac:dyDescent="0.25">
      <c r="A237" s="1143"/>
      <c r="B237" s="1144"/>
      <c r="C237" s="819" t="s">
        <v>5103</v>
      </c>
      <c r="D237" s="819"/>
      <c r="E237" s="817"/>
      <c r="F237" s="817"/>
      <c r="G237" s="817"/>
      <c r="H237" s="817"/>
      <c r="I237" s="817"/>
    </row>
    <row r="238" spans="1:9" ht="15" x14ac:dyDescent="0.25">
      <c r="A238" s="1143"/>
      <c r="B238" s="1144"/>
      <c r="C238" s="819"/>
      <c r="D238" s="819" t="s">
        <v>5008</v>
      </c>
      <c r="E238" s="817"/>
      <c r="F238" s="817"/>
      <c r="G238" s="817"/>
      <c r="H238" s="817"/>
      <c r="I238" s="817"/>
    </row>
    <row r="239" spans="1:9" ht="15" x14ac:dyDescent="0.25">
      <c r="A239" s="1143"/>
      <c r="B239" s="1144"/>
      <c r="C239" s="819"/>
      <c r="D239" s="819" t="s">
        <v>5073</v>
      </c>
      <c r="E239" s="817"/>
      <c r="F239" s="817"/>
      <c r="G239" s="817"/>
      <c r="H239" s="817"/>
      <c r="I239" s="817"/>
    </row>
    <row r="240" spans="1:9" ht="15" x14ac:dyDescent="0.2">
      <c r="A240" s="1143" t="s">
        <v>1127</v>
      </c>
      <c r="B240" s="1144" t="s">
        <v>1128</v>
      </c>
      <c r="C240" s="824"/>
      <c r="D240" s="824" t="s">
        <v>5054</v>
      </c>
      <c r="E240" s="817"/>
      <c r="F240" s="817"/>
      <c r="G240" s="817"/>
      <c r="H240" s="817"/>
      <c r="I240" s="817"/>
    </row>
    <row r="241" spans="1:9" ht="15" x14ac:dyDescent="0.25">
      <c r="A241" s="1143"/>
      <c r="B241" s="1144"/>
      <c r="C241" s="819"/>
      <c r="D241" s="819" t="s">
        <v>5080</v>
      </c>
      <c r="E241" s="817"/>
      <c r="F241" s="817"/>
      <c r="G241" s="817"/>
      <c r="H241" s="817"/>
      <c r="I241" s="817"/>
    </row>
    <row r="242" spans="1:9" ht="15" x14ac:dyDescent="0.25">
      <c r="A242" s="1143"/>
      <c r="B242" s="1144"/>
      <c r="C242" s="819" t="s">
        <v>4974</v>
      </c>
      <c r="D242" s="819"/>
      <c r="E242" s="817"/>
      <c r="F242" s="817"/>
      <c r="G242" s="817"/>
      <c r="H242" s="817"/>
      <c r="I242" s="817"/>
    </row>
    <row r="243" spans="1:9" ht="60" x14ac:dyDescent="0.25">
      <c r="A243" s="1143"/>
      <c r="B243" s="1144"/>
      <c r="C243" s="819" t="s">
        <v>5112</v>
      </c>
      <c r="D243" s="819"/>
      <c r="E243" s="817"/>
      <c r="F243" s="817"/>
      <c r="G243" s="817"/>
      <c r="H243" s="817"/>
      <c r="I243" s="817"/>
    </row>
    <row r="244" spans="1:9" ht="15" x14ac:dyDescent="0.25">
      <c r="A244" s="1143"/>
      <c r="B244" s="1144"/>
      <c r="C244" s="819"/>
      <c r="D244" s="819" t="s">
        <v>5008</v>
      </c>
      <c r="E244" s="817"/>
      <c r="F244" s="817"/>
      <c r="G244" s="817"/>
      <c r="H244" s="817"/>
      <c r="I244" s="817"/>
    </row>
    <row r="245" spans="1:9" ht="15" x14ac:dyDescent="0.25">
      <c r="A245" s="1143" t="s">
        <v>1129</v>
      </c>
      <c r="B245" s="1144" t="s">
        <v>5113</v>
      </c>
      <c r="C245" s="819"/>
      <c r="D245" s="819" t="s">
        <v>5001</v>
      </c>
      <c r="E245" s="817"/>
      <c r="F245" s="817"/>
      <c r="G245" s="817"/>
      <c r="H245" s="817"/>
      <c r="I245" s="817"/>
    </row>
    <row r="246" spans="1:9" ht="15" x14ac:dyDescent="0.25">
      <c r="A246" s="1143"/>
      <c r="B246" s="1144"/>
      <c r="C246" s="819" t="s">
        <v>4999</v>
      </c>
      <c r="D246" s="819"/>
      <c r="E246" s="817"/>
      <c r="F246" s="817"/>
      <c r="G246" s="817"/>
      <c r="H246" s="817"/>
      <c r="I246" s="817"/>
    </row>
    <row r="247" spans="1:9" ht="60" x14ac:dyDescent="0.25">
      <c r="A247" s="1143"/>
      <c r="B247" s="1144"/>
      <c r="C247" s="819" t="s">
        <v>5114</v>
      </c>
      <c r="D247" s="819"/>
      <c r="E247" s="817"/>
      <c r="F247" s="817"/>
      <c r="G247" s="817"/>
      <c r="H247" s="817"/>
      <c r="I247" s="817"/>
    </row>
    <row r="248" spans="1:9" ht="15" x14ac:dyDescent="0.2">
      <c r="A248" s="1143" t="s">
        <v>1131</v>
      </c>
      <c r="B248" s="1144" t="s">
        <v>5115</v>
      </c>
      <c r="C248" s="824"/>
      <c r="D248" s="824" t="s">
        <v>5054</v>
      </c>
      <c r="E248" s="817"/>
      <c r="F248" s="817"/>
      <c r="G248" s="817"/>
      <c r="H248" s="817"/>
      <c r="I248" s="817"/>
    </row>
    <row r="249" spans="1:9" ht="15" x14ac:dyDescent="0.25">
      <c r="A249" s="1143"/>
      <c r="B249" s="1144"/>
      <c r="C249" s="819" t="s">
        <v>5116</v>
      </c>
      <c r="D249" s="819"/>
      <c r="E249" s="817"/>
      <c r="F249" s="817"/>
      <c r="G249" s="817"/>
      <c r="H249" s="817"/>
      <c r="I249" s="817"/>
    </row>
    <row r="250" spans="1:9" ht="15" x14ac:dyDescent="0.25">
      <c r="A250" s="1143"/>
      <c r="B250" s="1144"/>
      <c r="C250" s="819" t="s">
        <v>4992</v>
      </c>
      <c r="D250" s="819"/>
      <c r="E250" s="817"/>
      <c r="F250" s="817"/>
      <c r="G250" s="817"/>
      <c r="H250" s="817"/>
      <c r="I250" s="817"/>
    </row>
    <row r="251" spans="1:9" ht="15" x14ac:dyDescent="0.25">
      <c r="A251" s="1143"/>
      <c r="B251" s="1144"/>
      <c r="C251" s="819"/>
      <c r="D251" s="819" t="s">
        <v>5008</v>
      </c>
      <c r="E251" s="817"/>
      <c r="F251" s="817"/>
      <c r="G251" s="817"/>
      <c r="H251" s="817"/>
      <c r="I251" s="817"/>
    </row>
    <row r="252" spans="1:9" ht="15" x14ac:dyDescent="0.25">
      <c r="A252" s="1143"/>
      <c r="B252" s="1144"/>
      <c r="C252" s="819"/>
      <c r="D252" s="819" t="s">
        <v>5073</v>
      </c>
      <c r="E252" s="817"/>
      <c r="F252" s="817"/>
      <c r="G252" s="817"/>
      <c r="H252" s="817"/>
      <c r="I252" s="817"/>
    </row>
    <row r="253" spans="1:9" ht="15" x14ac:dyDescent="0.25">
      <c r="A253" s="1143" t="s">
        <v>1133</v>
      </c>
      <c r="B253" s="1144" t="s">
        <v>5117</v>
      </c>
      <c r="C253" s="819"/>
      <c r="D253" s="819" t="s">
        <v>5001</v>
      </c>
      <c r="E253" s="817"/>
      <c r="F253" s="817"/>
      <c r="G253" s="817"/>
      <c r="H253" s="817"/>
      <c r="I253" s="817"/>
    </row>
    <row r="254" spans="1:9" ht="15" x14ac:dyDescent="0.25">
      <c r="A254" s="1143"/>
      <c r="B254" s="1144"/>
      <c r="C254" s="819" t="s">
        <v>4999</v>
      </c>
      <c r="D254" s="819"/>
      <c r="E254" s="817"/>
      <c r="F254" s="817"/>
      <c r="G254" s="817"/>
      <c r="H254" s="817"/>
      <c r="I254" s="817"/>
    </row>
    <row r="255" spans="1:9" ht="15" x14ac:dyDescent="0.25">
      <c r="A255" s="1143"/>
      <c r="B255" s="1144"/>
      <c r="C255" s="819"/>
      <c r="D255" s="819" t="s">
        <v>5073</v>
      </c>
      <c r="E255" s="817"/>
      <c r="F255" s="817"/>
      <c r="G255" s="817"/>
      <c r="H255" s="817"/>
      <c r="I255" s="817"/>
    </row>
    <row r="256" spans="1:9" ht="15" x14ac:dyDescent="0.25">
      <c r="A256" s="1143"/>
      <c r="B256" s="1144"/>
      <c r="C256" s="819"/>
      <c r="D256" s="819" t="s">
        <v>5008</v>
      </c>
      <c r="E256" s="817"/>
      <c r="F256" s="817"/>
      <c r="G256" s="817"/>
      <c r="H256" s="817"/>
      <c r="I256" s="817"/>
    </row>
    <row r="257" spans="1:9" ht="45" x14ac:dyDescent="0.25">
      <c r="A257" s="1143"/>
      <c r="B257" s="1144"/>
      <c r="C257" s="819" t="s">
        <v>5110</v>
      </c>
      <c r="D257" s="819"/>
      <c r="E257" s="817"/>
      <c r="F257" s="817"/>
      <c r="G257" s="817"/>
      <c r="H257" s="817"/>
      <c r="I257" s="817"/>
    </row>
    <row r="258" spans="1:9" ht="15" x14ac:dyDescent="0.2">
      <c r="A258" s="1143" t="s">
        <v>1135</v>
      </c>
      <c r="B258" s="1144" t="s">
        <v>5118</v>
      </c>
      <c r="C258" s="824"/>
      <c r="D258" s="824" t="s">
        <v>5054</v>
      </c>
      <c r="E258" s="817"/>
      <c r="F258" s="817"/>
      <c r="G258" s="817"/>
      <c r="H258" s="817"/>
      <c r="I258" s="817"/>
    </row>
    <row r="259" spans="1:9" ht="45" x14ac:dyDescent="0.25">
      <c r="A259" s="1143"/>
      <c r="B259" s="1144"/>
      <c r="C259" s="819" t="s">
        <v>5105</v>
      </c>
      <c r="D259" s="819"/>
      <c r="E259" s="817"/>
      <c r="F259" s="817"/>
      <c r="G259" s="817"/>
      <c r="H259" s="817"/>
      <c r="I259" s="817"/>
    </row>
    <row r="260" spans="1:9" ht="15" x14ac:dyDescent="0.25">
      <c r="A260" s="1143"/>
      <c r="B260" s="1144"/>
      <c r="C260" s="819"/>
      <c r="D260" s="819" t="s">
        <v>5008</v>
      </c>
      <c r="E260" s="817"/>
      <c r="F260" s="817"/>
      <c r="G260" s="817"/>
      <c r="H260" s="817"/>
      <c r="I260" s="817"/>
    </row>
    <row r="261" spans="1:9" ht="15" x14ac:dyDescent="0.25">
      <c r="A261" s="1143"/>
      <c r="B261" s="1144"/>
      <c r="C261" s="819"/>
      <c r="D261" s="819" t="s">
        <v>5073</v>
      </c>
      <c r="E261" s="817"/>
      <c r="F261" s="817"/>
      <c r="G261" s="817"/>
      <c r="H261" s="817"/>
      <c r="I261" s="817"/>
    </row>
    <row r="262" spans="1:9" ht="15" x14ac:dyDescent="0.25">
      <c r="A262" s="1143" t="s">
        <v>1137</v>
      </c>
      <c r="B262" s="1144" t="s">
        <v>5119</v>
      </c>
      <c r="C262" s="819" t="s">
        <v>4999</v>
      </c>
      <c r="D262" s="819"/>
      <c r="E262" s="817"/>
      <c r="F262" s="817"/>
      <c r="G262" s="817"/>
      <c r="H262" s="817"/>
      <c r="I262" s="817"/>
    </row>
    <row r="263" spans="1:9" ht="15" x14ac:dyDescent="0.2">
      <c r="A263" s="1143"/>
      <c r="B263" s="1144"/>
      <c r="C263" s="824"/>
      <c r="D263" s="824" t="s">
        <v>5054</v>
      </c>
      <c r="E263" s="817"/>
      <c r="F263" s="817"/>
      <c r="G263" s="817"/>
      <c r="H263" s="817"/>
      <c r="I263" s="817"/>
    </row>
    <row r="264" spans="1:9" ht="15" x14ac:dyDescent="0.25">
      <c r="A264" s="1143"/>
      <c r="B264" s="1144"/>
      <c r="C264" s="819"/>
      <c r="D264" s="819" t="s">
        <v>5008</v>
      </c>
      <c r="E264" s="817"/>
      <c r="F264" s="817"/>
      <c r="G264" s="817"/>
      <c r="H264" s="817"/>
      <c r="I264" s="817"/>
    </row>
    <row r="265" spans="1:9" ht="15" x14ac:dyDescent="0.25">
      <c r="A265" s="1143"/>
      <c r="B265" s="1144"/>
      <c r="C265" s="819"/>
      <c r="D265" s="819" t="s">
        <v>5073</v>
      </c>
      <c r="E265" s="817"/>
      <c r="F265" s="817"/>
      <c r="G265" s="817"/>
      <c r="H265" s="817"/>
      <c r="I265" s="817"/>
    </row>
    <row r="266" spans="1:9" ht="45" x14ac:dyDescent="0.25">
      <c r="A266" s="1143"/>
      <c r="B266" s="1144"/>
      <c r="C266" s="819" t="s">
        <v>5110</v>
      </c>
      <c r="D266" s="819"/>
      <c r="E266" s="817"/>
      <c r="F266" s="817"/>
      <c r="G266" s="817"/>
      <c r="H266" s="817"/>
      <c r="I266" s="817"/>
    </row>
    <row r="267" spans="1:9" ht="15" x14ac:dyDescent="0.2">
      <c r="A267" s="1143" t="s">
        <v>1139</v>
      </c>
      <c r="B267" s="1144" t="s">
        <v>1140</v>
      </c>
      <c r="C267" s="824" t="s">
        <v>4974</v>
      </c>
      <c r="D267" s="824"/>
      <c r="E267" s="817"/>
      <c r="F267" s="817"/>
      <c r="G267" s="817"/>
      <c r="H267" s="817"/>
      <c r="I267" s="817"/>
    </row>
    <row r="268" spans="1:9" ht="15" x14ac:dyDescent="0.25">
      <c r="A268" s="1143"/>
      <c r="B268" s="1144"/>
      <c r="C268" s="819"/>
      <c r="D268" s="819" t="s">
        <v>5093</v>
      </c>
      <c r="E268" s="817"/>
      <c r="F268" s="817"/>
      <c r="G268" s="817"/>
      <c r="H268" s="817"/>
      <c r="I268" s="817"/>
    </row>
    <row r="269" spans="1:9" ht="15" x14ac:dyDescent="0.2">
      <c r="A269" s="1143"/>
      <c r="B269" s="1144"/>
      <c r="C269" s="825"/>
      <c r="D269" s="825" t="s">
        <v>5001</v>
      </c>
      <c r="E269" s="817"/>
      <c r="F269" s="817"/>
      <c r="G269" s="817"/>
      <c r="H269" s="817"/>
      <c r="I269" s="817"/>
    </row>
    <row r="270" spans="1:9" ht="15" x14ac:dyDescent="0.25">
      <c r="A270" s="1143"/>
      <c r="B270" s="1144"/>
      <c r="C270" s="825"/>
      <c r="D270" s="819" t="s">
        <v>5120</v>
      </c>
      <c r="E270" s="817"/>
      <c r="F270" s="817"/>
      <c r="G270" s="817"/>
      <c r="H270" s="817"/>
      <c r="I270" s="817"/>
    </row>
    <row r="271" spans="1:9" ht="60" x14ac:dyDescent="0.2">
      <c r="A271" s="1143"/>
      <c r="B271" s="1144"/>
      <c r="C271" s="825"/>
      <c r="D271" s="825"/>
      <c r="E271" s="817"/>
      <c r="F271" s="817"/>
      <c r="G271" s="825" t="s">
        <v>5121</v>
      </c>
      <c r="H271" s="817"/>
      <c r="I271" s="825"/>
    </row>
    <row r="272" spans="1:9" ht="30" x14ac:dyDescent="0.2">
      <c r="A272" s="1143"/>
      <c r="B272" s="1144"/>
      <c r="C272" s="824"/>
      <c r="D272" s="824"/>
      <c r="E272" s="824" t="s">
        <v>5122</v>
      </c>
      <c r="F272" s="824"/>
      <c r="G272" s="817"/>
      <c r="H272" s="817"/>
      <c r="I272" s="817"/>
    </row>
    <row r="273" spans="1:9" ht="30" x14ac:dyDescent="0.2">
      <c r="A273" s="1143"/>
      <c r="B273" s="1144"/>
      <c r="C273" s="824"/>
      <c r="D273" s="824"/>
      <c r="E273" s="824"/>
      <c r="F273" s="824" t="s">
        <v>5088</v>
      </c>
      <c r="G273" s="824"/>
      <c r="H273" s="824"/>
      <c r="I273" s="817"/>
    </row>
    <row r="274" spans="1:9" ht="15" x14ac:dyDescent="0.2">
      <c r="A274" s="1143"/>
      <c r="B274" s="1144"/>
      <c r="C274" s="825"/>
      <c r="D274" s="825" t="s">
        <v>5008</v>
      </c>
      <c r="E274" s="817"/>
      <c r="F274" s="817"/>
      <c r="G274" s="817"/>
      <c r="H274" s="817"/>
      <c r="I274" s="817"/>
    </row>
    <row r="275" spans="1:9" ht="15" x14ac:dyDescent="0.2">
      <c r="A275" s="1143"/>
      <c r="B275" s="1144"/>
      <c r="C275" s="824"/>
      <c r="D275" s="824"/>
      <c r="E275" s="824" t="s">
        <v>4972</v>
      </c>
      <c r="F275" s="824"/>
      <c r="G275" s="817"/>
      <c r="H275" s="817"/>
      <c r="I275" s="817"/>
    </row>
    <row r="276" spans="1:9" ht="15" x14ac:dyDescent="0.2">
      <c r="A276" s="1143"/>
      <c r="B276" s="1144"/>
      <c r="C276" s="824"/>
      <c r="D276" s="813"/>
      <c r="E276" s="824" t="s">
        <v>5080</v>
      </c>
      <c r="F276" s="817"/>
      <c r="G276" s="817"/>
      <c r="H276" s="817"/>
      <c r="I276" s="817"/>
    </row>
    <row r="277" spans="1:9" ht="15" x14ac:dyDescent="0.2">
      <c r="A277" s="1143" t="s">
        <v>1143</v>
      </c>
      <c r="B277" s="1144" t="s">
        <v>5123</v>
      </c>
      <c r="C277" s="824"/>
      <c r="D277" s="824" t="s">
        <v>5054</v>
      </c>
      <c r="E277" s="817"/>
      <c r="F277" s="817"/>
      <c r="G277" s="817"/>
      <c r="H277" s="817"/>
      <c r="I277" s="817"/>
    </row>
    <row r="278" spans="1:9" ht="15" x14ac:dyDescent="0.2">
      <c r="A278" s="1143"/>
      <c r="B278" s="1144"/>
      <c r="C278" s="824" t="s">
        <v>4974</v>
      </c>
      <c r="D278" s="824"/>
      <c r="E278" s="817"/>
      <c r="F278" s="817"/>
      <c r="G278" s="817"/>
      <c r="H278" s="817"/>
      <c r="I278" s="817"/>
    </row>
    <row r="279" spans="1:9" ht="15" x14ac:dyDescent="0.2">
      <c r="A279" s="1143"/>
      <c r="B279" s="1144"/>
      <c r="C279" s="824"/>
      <c r="D279" s="824" t="s">
        <v>5124</v>
      </c>
      <c r="E279" s="817"/>
      <c r="F279" s="817"/>
      <c r="G279" s="817"/>
      <c r="H279" s="817"/>
      <c r="I279" s="817"/>
    </row>
    <row r="280" spans="1:9" ht="15" x14ac:dyDescent="0.25">
      <c r="A280" s="1143" t="s">
        <v>1145</v>
      </c>
      <c r="B280" s="1144" t="s">
        <v>5125</v>
      </c>
      <c r="C280" s="819"/>
      <c r="D280" s="819" t="s">
        <v>5001</v>
      </c>
      <c r="E280" s="817"/>
      <c r="F280" s="817"/>
      <c r="G280" s="817"/>
      <c r="H280" s="817"/>
      <c r="I280" s="817"/>
    </row>
    <row r="281" spans="1:9" ht="15" x14ac:dyDescent="0.25">
      <c r="A281" s="1143"/>
      <c r="B281" s="1144"/>
      <c r="C281" s="819" t="s">
        <v>4974</v>
      </c>
      <c r="D281" s="819"/>
      <c r="E281" s="817"/>
      <c r="F281" s="817"/>
      <c r="G281" s="817"/>
      <c r="H281" s="817"/>
      <c r="I281" s="817"/>
    </row>
    <row r="282" spans="1:9" ht="15" x14ac:dyDescent="0.25">
      <c r="A282" s="1143"/>
      <c r="B282" s="1144"/>
      <c r="C282" s="819"/>
      <c r="D282" s="819" t="s">
        <v>5080</v>
      </c>
      <c r="E282" s="817"/>
      <c r="F282" s="817"/>
      <c r="G282" s="817"/>
      <c r="H282" s="817"/>
      <c r="I282" s="817"/>
    </row>
    <row r="283" spans="1:9" ht="15" x14ac:dyDescent="0.25">
      <c r="A283" s="1143"/>
      <c r="B283" s="1144"/>
      <c r="C283" s="819"/>
      <c r="D283" s="819" t="s">
        <v>5008</v>
      </c>
      <c r="E283" s="817"/>
      <c r="F283" s="817"/>
      <c r="G283" s="817"/>
      <c r="H283" s="817"/>
      <c r="I283" s="817"/>
    </row>
    <row r="284" spans="1:9" ht="45" x14ac:dyDescent="0.2">
      <c r="A284" s="1143"/>
      <c r="B284" s="1144"/>
      <c r="C284" s="824" t="s">
        <v>5126</v>
      </c>
      <c r="D284" s="824"/>
      <c r="E284" s="817"/>
      <c r="F284" s="817"/>
      <c r="G284" s="817"/>
      <c r="H284" s="817"/>
      <c r="I284" s="817"/>
    </row>
    <row r="285" spans="1:9" ht="15" x14ac:dyDescent="0.2">
      <c r="A285" s="1143" t="s">
        <v>1147</v>
      </c>
      <c r="B285" s="1144" t="s">
        <v>5127</v>
      </c>
      <c r="C285" s="824"/>
      <c r="D285" s="824" t="s">
        <v>5001</v>
      </c>
      <c r="E285" s="817"/>
      <c r="F285" s="817"/>
      <c r="G285" s="817"/>
      <c r="H285" s="817"/>
      <c r="I285" s="817"/>
    </row>
    <row r="286" spans="1:9" ht="45" x14ac:dyDescent="0.2">
      <c r="A286" s="1143"/>
      <c r="B286" s="1144"/>
      <c r="C286" s="824" t="s">
        <v>5110</v>
      </c>
      <c r="D286" s="824"/>
      <c r="E286" s="817"/>
      <c r="F286" s="817"/>
      <c r="G286" s="817"/>
      <c r="H286" s="817"/>
      <c r="I286" s="817"/>
    </row>
    <row r="287" spans="1:9" ht="15" x14ac:dyDescent="0.25">
      <c r="A287" s="1143"/>
      <c r="B287" s="1144"/>
      <c r="C287" s="819" t="s">
        <v>4999</v>
      </c>
      <c r="D287" s="819"/>
      <c r="E287" s="817"/>
      <c r="F287" s="817"/>
      <c r="G287" s="817"/>
      <c r="H287" s="817"/>
      <c r="I287" s="817"/>
    </row>
    <row r="288" spans="1:9" ht="15" x14ac:dyDescent="0.25">
      <c r="A288" s="1143"/>
      <c r="B288" s="1144"/>
      <c r="C288" s="819"/>
      <c r="D288" s="819" t="s">
        <v>5093</v>
      </c>
      <c r="E288" s="817"/>
      <c r="F288" s="817"/>
      <c r="G288" s="817"/>
      <c r="H288" s="817"/>
      <c r="I288" s="817"/>
    </row>
    <row r="289" spans="1:9" ht="15" x14ac:dyDescent="0.25">
      <c r="A289" s="1143"/>
      <c r="B289" s="1144"/>
      <c r="C289" s="819"/>
      <c r="D289" s="819" t="s">
        <v>5008</v>
      </c>
      <c r="E289" s="817"/>
      <c r="F289" s="817"/>
      <c r="G289" s="817"/>
      <c r="H289" s="817"/>
      <c r="I289" s="817"/>
    </row>
    <row r="290" spans="1:9" ht="15" x14ac:dyDescent="0.25">
      <c r="A290" s="1143"/>
      <c r="B290" s="1144"/>
      <c r="C290" s="819"/>
      <c r="D290" s="813"/>
      <c r="E290" s="819" t="s">
        <v>5073</v>
      </c>
      <c r="F290" s="819"/>
      <c r="G290" s="817"/>
      <c r="H290" s="817"/>
      <c r="I290" s="817"/>
    </row>
    <row r="291" spans="1:9" ht="15" x14ac:dyDescent="0.25">
      <c r="A291" s="1143"/>
      <c r="B291" s="1144"/>
      <c r="C291" s="819"/>
      <c r="D291" s="819" t="s">
        <v>5005</v>
      </c>
      <c r="E291" s="817"/>
      <c r="F291" s="817" t="s">
        <v>5128</v>
      </c>
      <c r="G291" s="827"/>
      <c r="H291" s="817"/>
      <c r="I291" s="827"/>
    </row>
    <row r="292" spans="1:9" ht="15" x14ac:dyDescent="0.25">
      <c r="A292" s="1143"/>
      <c r="B292" s="1144"/>
      <c r="C292" s="819"/>
      <c r="D292" s="819" t="s">
        <v>4980</v>
      </c>
      <c r="E292" s="817"/>
      <c r="F292" s="817"/>
      <c r="G292" s="817" t="s">
        <v>5129</v>
      </c>
      <c r="H292" s="817"/>
      <c r="I292" s="827"/>
    </row>
    <row r="293" spans="1:9" ht="45" customHeight="1" x14ac:dyDescent="0.25">
      <c r="A293" s="1143" t="s">
        <v>1149</v>
      </c>
      <c r="B293" s="1144" t="s">
        <v>5130</v>
      </c>
      <c r="C293" s="819" t="s">
        <v>5103</v>
      </c>
      <c r="D293" s="819"/>
      <c r="E293" s="817"/>
      <c r="F293" s="817"/>
      <c r="G293" s="817"/>
      <c r="H293" s="817"/>
      <c r="I293" s="817"/>
    </row>
    <row r="294" spans="1:9" ht="15" customHeight="1" x14ac:dyDescent="0.25">
      <c r="A294" s="1143"/>
      <c r="B294" s="1144"/>
      <c r="C294" s="819"/>
      <c r="D294" s="819" t="s">
        <v>5073</v>
      </c>
      <c r="E294" s="817"/>
      <c r="F294" s="817"/>
      <c r="G294" s="817"/>
      <c r="H294" s="817"/>
      <c r="I294" s="817"/>
    </row>
    <row r="295" spans="1:9" ht="15" customHeight="1" x14ac:dyDescent="0.25">
      <c r="A295" s="1143"/>
      <c r="B295" s="1144"/>
      <c r="C295" s="819"/>
      <c r="D295" s="819" t="s">
        <v>5005</v>
      </c>
      <c r="E295" s="817"/>
      <c r="F295" s="817"/>
      <c r="G295" s="817"/>
      <c r="H295" s="817"/>
      <c r="I295" s="817"/>
    </row>
    <row r="296" spans="1:9" ht="15" customHeight="1" x14ac:dyDescent="0.25">
      <c r="A296" s="1143"/>
      <c r="B296" s="1144"/>
      <c r="C296" s="819"/>
      <c r="D296" s="819" t="s">
        <v>5053</v>
      </c>
      <c r="E296" s="817"/>
      <c r="F296" s="817"/>
      <c r="G296" s="817"/>
      <c r="H296" s="817"/>
      <c r="I296" s="827"/>
    </row>
    <row r="297" spans="1:9" ht="15" customHeight="1" x14ac:dyDescent="0.25">
      <c r="A297" s="1143"/>
      <c r="B297" s="1144"/>
      <c r="C297" s="819"/>
      <c r="D297" s="819"/>
      <c r="E297" s="817"/>
      <c r="F297" s="817"/>
      <c r="G297" s="819" t="s">
        <v>5062</v>
      </c>
      <c r="H297" s="817"/>
      <c r="I297" s="827"/>
    </row>
    <row r="298" spans="1:9" ht="15" customHeight="1" x14ac:dyDescent="0.25">
      <c r="A298" s="1143"/>
      <c r="B298" s="1144"/>
      <c r="C298" s="819"/>
      <c r="D298" s="819" t="s">
        <v>5008</v>
      </c>
      <c r="E298" s="817"/>
      <c r="F298" s="817"/>
      <c r="G298" s="817"/>
      <c r="H298" s="817"/>
      <c r="I298" s="817"/>
    </row>
    <row r="299" spans="1:9" ht="15" customHeight="1" x14ac:dyDescent="0.2">
      <c r="A299" s="1143"/>
      <c r="B299" s="1144"/>
      <c r="C299" s="824"/>
      <c r="D299" s="824" t="s">
        <v>5054</v>
      </c>
      <c r="E299" s="817"/>
      <c r="F299" s="817"/>
      <c r="G299" s="817"/>
      <c r="H299" s="817"/>
      <c r="I299" s="817"/>
    </row>
    <row r="300" spans="1:9" ht="15" customHeight="1" x14ac:dyDescent="0.25">
      <c r="A300" s="1143"/>
      <c r="B300" s="1144"/>
      <c r="C300" s="819"/>
      <c r="D300" s="819" t="s">
        <v>5093</v>
      </c>
      <c r="E300" s="817"/>
      <c r="F300" s="817"/>
      <c r="G300" s="817"/>
      <c r="H300" s="817"/>
      <c r="I300" s="817"/>
    </row>
    <row r="301" spans="1:9" ht="15" customHeight="1" x14ac:dyDescent="0.25">
      <c r="A301" s="1143"/>
      <c r="B301" s="1144"/>
      <c r="C301" s="819" t="s">
        <v>4999</v>
      </c>
      <c r="D301" s="819"/>
      <c r="E301" s="817"/>
      <c r="F301" s="817"/>
      <c r="G301" s="817"/>
      <c r="H301" s="817"/>
      <c r="I301" s="817"/>
    </row>
    <row r="302" spans="1:9" ht="15" x14ac:dyDescent="0.25">
      <c r="A302" s="1143" t="s">
        <v>1151</v>
      </c>
      <c r="B302" s="1144" t="s">
        <v>5131</v>
      </c>
      <c r="C302" s="819"/>
      <c r="D302" s="819" t="s">
        <v>5132</v>
      </c>
      <c r="E302" s="817"/>
      <c r="F302" s="817"/>
      <c r="G302" s="817"/>
      <c r="H302" s="817"/>
      <c r="I302" s="817"/>
    </row>
    <row r="303" spans="1:9" ht="15" x14ac:dyDescent="0.25">
      <c r="A303" s="1143"/>
      <c r="B303" s="1144"/>
      <c r="C303" s="819"/>
      <c r="D303" s="819"/>
      <c r="E303" s="817"/>
      <c r="F303" s="817"/>
      <c r="G303" s="819" t="s">
        <v>5133</v>
      </c>
      <c r="H303" s="817"/>
      <c r="I303" s="827"/>
    </row>
    <row r="304" spans="1:9" ht="15" x14ac:dyDescent="0.25">
      <c r="A304" s="1143"/>
      <c r="B304" s="1144"/>
      <c r="C304" s="819"/>
      <c r="D304" s="819" t="s">
        <v>5093</v>
      </c>
      <c r="E304" s="817"/>
      <c r="F304" s="817"/>
      <c r="G304" s="817"/>
      <c r="H304" s="817"/>
      <c r="I304" s="817"/>
    </row>
    <row r="305" spans="1:9" ht="45" x14ac:dyDescent="0.25">
      <c r="A305" s="1143"/>
      <c r="B305" s="1144"/>
      <c r="C305" s="819" t="s">
        <v>5105</v>
      </c>
      <c r="D305" s="819"/>
      <c r="E305" s="817"/>
      <c r="F305" s="817"/>
      <c r="G305" s="817"/>
      <c r="H305" s="817"/>
      <c r="I305" s="817"/>
    </row>
    <row r="306" spans="1:9" ht="15" x14ac:dyDescent="0.25">
      <c r="A306" s="1143"/>
      <c r="B306" s="1144"/>
      <c r="C306" s="819"/>
      <c r="D306" s="819" t="s">
        <v>5134</v>
      </c>
      <c r="E306" s="817"/>
      <c r="F306" s="817"/>
      <c r="G306" s="817"/>
      <c r="H306" s="817"/>
      <c r="I306" s="817"/>
    </row>
    <row r="307" spans="1:9" ht="15" x14ac:dyDescent="0.25">
      <c r="A307" s="1143"/>
      <c r="B307" s="1144"/>
      <c r="C307" s="819"/>
      <c r="D307" s="819" t="s">
        <v>5135</v>
      </c>
      <c r="E307" s="817"/>
      <c r="F307" s="817"/>
      <c r="G307" s="817"/>
      <c r="H307" s="817"/>
      <c r="I307" s="817"/>
    </row>
    <row r="308" spans="1:9" ht="15" x14ac:dyDescent="0.25">
      <c r="A308" s="1143"/>
      <c r="B308" s="1144" t="s">
        <v>5136</v>
      </c>
      <c r="C308" s="819" t="s">
        <v>4999</v>
      </c>
      <c r="D308" s="819"/>
      <c r="E308" s="817"/>
      <c r="F308" s="817"/>
      <c r="G308" s="817"/>
      <c r="H308" s="817"/>
      <c r="I308" s="817"/>
    </row>
    <row r="309" spans="1:9" ht="15" x14ac:dyDescent="0.25">
      <c r="A309" s="1143"/>
      <c r="B309" s="1144"/>
      <c r="C309" s="819"/>
      <c r="D309" s="819" t="s">
        <v>5008</v>
      </c>
      <c r="E309" s="817"/>
      <c r="F309" s="817"/>
      <c r="G309" s="817"/>
      <c r="H309" s="817"/>
      <c r="I309" s="817"/>
    </row>
    <row r="310" spans="1:9" ht="15" x14ac:dyDescent="0.25">
      <c r="A310" s="1143"/>
      <c r="B310" s="1144"/>
      <c r="C310" s="819"/>
      <c r="D310" s="819" t="s">
        <v>5053</v>
      </c>
      <c r="E310" s="819"/>
      <c r="F310" s="819"/>
      <c r="G310" s="819"/>
      <c r="H310" s="819"/>
      <c r="I310" s="817"/>
    </row>
    <row r="311" spans="1:9" ht="15" x14ac:dyDescent="0.25">
      <c r="A311" s="1143"/>
      <c r="B311" s="1144"/>
      <c r="C311" s="819"/>
      <c r="D311" s="819" t="s">
        <v>5093</v>
      </c>
      <c r="E311" s="817"/>
      <c r="F311" s="817"/>
      <c r="G311" s="817"/>
      <c r="H311" s="817"/>
      <c r="I311" s="817"/>
    </row>
    <row r="312" spans="1:9" ht="15" x14ac:dyDescent="0.25">
      <c r="A312" s="1143"/>
      <c r="B312" s="1144"/>
      <c r="C312" s="819"/>
      <c r="D312" s="819" t="s">
        <v>5001</v>
      </c>
      <c r="E312" s="817"/>
      <c r="F312" s="817"/>
      <c r="G312" s="817"/>
      <c r="H312" s="817"/>
      <c r="I312" s="817"/>
    </row>
    <row r="313" spans="1:9" ht="30" x14ac:dyDescent="0.25">
      <c r="A313" s="1143"/>
      <c r="B313" s="1144"/>
      <c r="C313" s="819"/>
      <c r="D313" s="819"/>
      <c r="E313" s="819"/>
      <c r="F313" s="819" t="s">
        <v>5090</v>
      </c>
      <c r="G313" s="819"/>
      <c r="H313" s="819"/>
      <c r="I313" s="817"/>
    </row>
    <row r="314" spans="1:9" ht="15" x14ac:dyDescent="0.25">
      <c r="A314" s="1143" t="s">
        <v>1155</v>
      </c>
      <c r="B314" s="1144" t="s">
        <v>5137</v>
      </c>
      <c r="C314" s="819" t="s">
        <v>4999</v>
      </c>
      <c r="D314" s="819"/>
      <c r="E314" s="817"/>
      <c r="F314" s="817"/>
      <c r="G314" s="817"/>
      <c r="H314" s="817"/>
      <c r="I314" s="817"/>
    </row>
    <row r="315" spans="1:9" ht="15" x14ac:dyDescent="0.25">
      <c r="A315" s="1143"/>
      <c r="B315" s="1144"/>
      <c r="C315" s="819"/>
      <c r="D315" s="819" t="s">
        <v>5093</v>
      </c>
      <c r="E315" s="817"/>
      <c r="F315" s="817"/>
      <c r="G315" s="817"/>
      <c r="H315" s="817"/>
      <c r="I315" s="817"/>
    </row>
    <row r="316" spans="1:9" ht="15" x14ac:dyDescent="0.25">
      <c r="A316" s="1143"/>
      <c r="B316" s="1144"/>
      <c r="C316" s="819"/>
      <c r="D316" s="819" t="s">
        <v>5124</v>
      </c>
      <c r="E316" s="817"/>
      <c r="F316" s="817"/>
      <c r="G316" s="817"/>
      <c r="H316" s="817"/>
      <c r="I316" s="817"/>
    </row>
    <row r="317" spans="1:9" ht="15" x14ac:dyDescent="0.2">
      <c r="A317" s="1143"/>
      <c r="B317" s="1144"/>
      <c r="C317" s="825"/>
      <c r="D317" s="825" t="s">
        <v>5054</v>
      </c>
      <c r="E317" s="817"/>
      <c r="F317" s="817"/>
      <c r="G317" s="817"/>
      <c r="H317" s="817"/>
      <c r="I317" s="817"/>
    </row>
    <row r="318" spans="1:9" ht="60" x14ac:dyDescent="0.25">
      <c r="A318" s="1143"/>
      <c r="B318" s="1144"/>
      <c r="C318" s="819" t="s">
        <v>5138</v>
      </c>
      <c r="D318" s="819"/>
      <c r="E318" s="817"/>
      <c r="F318" s="817"/>
      <c r="G318" s="817"/>
      <c r="H318" s="817"/>
      <c r="I318" s="817"/>
    </row>
    <row r="319" spans="1:9" ht="15" x14ac:dyDescent="0.25">
      <c r="A319" s="1143"/>
      <c r="B319" s="1144"/>
      <c r="C319" s="819"/>
      <c r="D319" s="819" t="s">
        <v>5080</v>
      </c>
      <c r="E319" s="817"/>
      <c r="F319" s="817"/>
      <c r="G319" s="817"/>
      <c r="H319" s="817"/>
      <c r="I319" s="817"/>
    </row>
    <row r="320" spans="1:9" ht="15" x14ac:dyDescent="0.25">
      <c r="A320" s="1143" t="s">
        <v>1157</v>
      </c>
      <c r="B320" s="1144" t="s">
        <v>5139</v>
      </c>
      <c r="C320" s="819"/>
      <c r="D320" s="819" t="s">
        <v>5001</v>
      </c>
      <c r="E320" s="817"/>
      <c r="F320" s="817"/>
      <c r="G320" s="817"/>
      <c r="H320" s="817"/>
      <c r="I320" s="817"/>
    </row>
    <row r="321" spans="1:9" ht="15" x14ac:dyDescent="0.25">
      <c r="A321" s="1143"/>
      <c r="B321" s="1144"/>
      <c r="C321" s="819" t="s">
        <v>4999</v>
      </c>
      <c r="D321" s="819"/>
      <c r="E321" s="817"/>
      <c r="F321" s="817"/>
      <c r="G321" s="817"/>
      <c r="H321" s="817"/>
      <c r="I321" s="817"/>
    </row>
    <row r="322" spans="1:9" ht="15" x14ac:dyDescent="0.25">
      <c r="A322" s="1143"/>
      <c r="B322" s="1144"/>
      <c r="C322" s="819"/>
      <c r="D322" s="819" t="s">
        <v>5073</v>
      </c>
      <c r="E322" s="817"/>
      <c r="F322" s="817"/>
      <c r="G322" s="817"/>
      <c r="H322" s="817"/>
      <c r="I322" s="817"/>
    </row>
    <row r="323" spans="1:9" ht="45" x14ac:dyDescent="0.25">
      <c r="A323" s="1143"/>
      <c r="B323" s="1144"/>
      <c r="C323" s="823" t="s">
        <v>5103</v>
      </c>
      <c r="D323" s="823"/>
      <c r="E323" s="817"/>
      <c r="F323" s="817"/>
      <c r="G323" s="817"/>
      <c r="H323" s="817"/>
      <c r="I323" s="817"/>
    </row>
    <row r="324" spans="1:9" ht="15" x14ac:dyDescent="0.25">
      <c r="A324" s="1143"/>
      <c r="B324" s="1144"/>
      <c r="C324" s="819"/>
      <c r="D324" s="819" t="s">
        <v>5008</v>
      </c>
      <c r="E324" s="817"/>
      <c r="F324" s="817"/>
      <c r="G324" s="817"/>
      <c r="H324" s="817"/>
      <c r="I324" s="817"/>
    </row>
    <row r="325" spans="1:9" ht="15" x14ac:dyDescent="0.25">
      <c r="A325" s="1143" t="s">
        <v>1159</v>
      </c>
      <c r="B325" s="1144" t="s">
        <v>5140</v>
      </c>
      <c r="C325" s="819"/>
      <c r="D325" s="819" t="s">
        <v>5008</v>
      </c>
      <c r="E325" s="817"/>
      <c r="F325" s="817"/>
      <c r="G325" s="817"/>
      <c r="H325" s="817"/>
      <c r="I325" s="817"/>
    </row>
    <row r="326" spans="1:9" ht="15" x14ac:dyDescent="0.25">
      <c r="A326" s="1143"/>
      <c r="B326" s="1144"/>
      <c r="C326" s="819"/>
      <c r="D326" s="819" t="s">
        <v>5001</v>
      </c>
      <c r="E326" s="817"/>
      <c r="F326" s="817"/>
      <c r="G326" s="817"/>
      <c r="H326" s="817"/>
      <c r="I326" s="817"/>
    </row>
    <row r="327" spans="1:9" ht="15" x14ac:dyDescent="0.25">
      <c r="A327" s="1143"/>
      <c r="B327" s="1144"/>
      <c r="C327" s="819" t="s">
        <v>4999</v>
      </c>
      <c r="D327" s="819"/>
      <c r="E327" s="817"/>
      <c r="F327" s="817"/>
      <c r="G327" s="817"/>
      <c r="H327" s="817"/>
      <c r="I327" s="817"/>
    </row>
    <row r="328" spans="1:9" ht="45" x14ac:dyDescent="0.25">
      <c r="A328" s="1143"/>
      <c r="B328" s="1144"/>
      <c r="C328" s="819" t="s">
        <v>5103</v>
      </c>
      <c r="D328" s="819"/>
      <c r="E328" s="817"/>
      <c r="F328" s="817"/>
      <c r="G328" s="817"/>
      <c r="H328" s="817"/>
      <c r="I328" s="817"/>
    </row>
    <row r="329" spans="1:9" ht="15" x14ac:dyDescent="0.25">
      <c r="A329" s="1143" t="s">
        <v>1161</v>
      </c>
      <c r="B329" s="1144" t="s">
        <v>5141</v>
      </c>
      <c r="C329" s="819"/>
      <c r="D329" s="819" t="s">
        <v>5001</v>
      </c>
      <c r="E329" s="817"/>
      <c r="F329" s="817"/>
      <c r="G329" s="817"/>
      <c r="H329" s="817"/>
      <c r="I329" s="817"/>
    </row>
    <row r="330" spans="1:9" ht="15" x14ac:dyDescent="0.25">
      <c r="A330" s="1143"/>
      <c r="B330" s="1144"/>
      <c r="C330" s="819" t="s">
        <v>4999</v>
      </c>
      <c r="D330" s="819"/>
      <c r="E330" s="817"/>
      <c r="F330" s="817"/>
      <c r="G330" s="817"/>
      <c r="H330" s="817"/>
      <c r="I330" s="817"/>
    </row>
    <row r="331" spans="1:9" ht="15" x14ac:dyDescent="0.25">
      <c r="A331" s="1143"/>
      <c r="B331" s="1144"/>
      <c r="C331" s="819"/>
      <c r="D331" s="819" t="s">
        <v>5008</v>
      </c>
      <c r="E331" s="817"/>
      <c r="F331" s="817"/>
      <c r="G331" s="817"/>
      <c r="H331" s="817"/>
      <c r="I331" s="817"/>
    </row>
    <row r="332" spans="1:9" ht="15" customHeight="1" x14ac:dyDescent="0.25">
      <c r="A332" s="1143" t="s">
        <v>1163</v>
      </c>
      <c r="B332" s="1144" t="s">
        <v>5142</v>
      </c>
      <c r="C332" s="819" t="s">
        <v>4999</v>
      </c>
      <c r="D332" s="819"/>
      <c r="E332" s="817"/>
      <c r="F332" s="817"/>
      <c r="G332" s="817"/>
      <c r="H332" s="817"/>
      <c r="I332" s="817"/>
    </row>
    <row r="333" spans="1:9" ht="15" x14ac:dyDescent="0.25">
      <c r="A333" s="1143"/>
      <c r="B333" s="1144"/>
      <c r="C333" s="819"/>
      <c r="D333" s="819"/>
      <c r="E333" s="817"/>
      <c r="F333" s="817"/>
      <c r="G333" s="817" t="s">
        <v>5143</v>
      </c>
      <c r="H333" s="817"/>
      <c r="I333" s="817"/>
    </row>
    <row r="334" spans="1:9" ht="15" customHeight="1" x14ac:dyDescent="0.25">
      <c r="A334" s="1143"/>
      <c r="B334" s="1144"/>
      <c r="C334" s="819"/>
      <c r="D334" s="819" t="s">
        <v>5008</v>
      </c>
      <c r="E334" s="817"/>
      <c r="F334" s="817"/>
      <c r="G334" s="817"/>
      <c r="H334" s="817"/>
      <c r="I334" s="817"/>
    </row>
    <row r="335" spans="1:9" ht="15" customHeight="1" x14ac:dyDescent="0.25">
      <c r="A335" s="1143"/>
      <c r="B335" s="1144"/>
      <c r="C335" s="819"/>
      <c r="D335" s="819" t="s">
        <v>5093</v>
      </c>
      <c r="E335" s="817"/>
      <c r="F335" s="817"/>
      <c r="G335" s="817"/>
      <c r="H335" s="817"/>
      <c r="I335" s="817"/>
    </row>
    <row r="336" spans="1:9" ht="30" x14ac:dyDescent="0.25">
      <c r="A336" s="1143"/>
      <c r="B336" s="1144"/>
      <c r="C336" s="819"/>
      <c r="D336" s="819" t="s">
        <v>5144</v>
      </c>
      <c r="E336" s="817"/>
      <c r="F336" s="817"/>
      <c r="G336" s="817"/>
      <c r="H336" s="817"/>
      <c r="I336" s="827"/>
    </row>
    <row r="337" spans="1:9" ht="15" customHeight="1" x14ac:dyDescent="0.25">
      <c r="A337" s="1143"/>
      <c r="B337" s="1144"/>
      <c r="C337" s="819"/>
      <c r="D337" s="819" t="s">
        <v>5005</v>
      </c>
      <c r="E337" s="817"/>
      <c r="F337" s="817"/>
      <c r="G337" s="817"/>
      <c r="H337" s="817"/>
      <c r="I337" s="817"/>
    </row>
    <row r="338" spans="1:9" ht="60" x14ac:dyDescent="0.25">
      <c r="A338" s="1143"/>
      <c r="B338" s="1144"/>
      <c r="C338" s="819" t="s">
        <v>5145</v>
      </c>
      <c r="D338" s="819"/>
      <c r="E338" s="817"/>
      <c r="F338" s="817"/>
      <c r="G338" s="817"/>
      <c r="H338" s="817"/>
      <c r="I338" s="817"/>
    </row>
    <row r="339" spans="1:9" ht="15" customHeight="1" x14ac:dyDescent="0.25">
      <c r="A339" s="1143"/>
      <c r="B339" s="1144"/>
      <c r="C339" s="819"/>
      <c r="D339" s="819" t="s">
        <v>5073</v>
      </c>
      <c r="E339" s="817"/>
      <c r="F339" s="817"/>
      <c r="G339" s="817"/>
      <c r="H339" s="817"/>
      <c r="I339" s="817"/>
    </row>
    <row r="340" spans="1:9" ht="15" x14ac:dyDescent="0.25">
      <c r="A340" s="1143" t="s">
        <v>1165</v>
      </c>
      <c r="B340" s="1144" t="s">
        <v>5146</v>
      </c>
      <c r="C340" s="819"/>
      <c r="D340" s="819" t="s">
        <v>5001</v>
      </c>
      <c r="E340" s="817"/>
      <c r="F340" s="817"/>
      <c r="G340" s="817"/>
      <c r="H340" s="817"/>
      <c r="I340" s="817"/>
    </row>
    <row r="341" spans="1:9" ht="45" x14ac:dyDescent="0.25">
      <c r="A341" s="1143"/>
      <c r="B341" s="1144"/>
      <c r="C341" s="819" t="s">
        <v>5105</v>
      </c>
      <c r="D341" s="819"/>
      <c r="E341" s="817"/>
      <c r="F341" s="817"/>
      <c r="G341" s="817"/>
      <c r="H341" s="817"/>
      <c r="I341" s="817"/>
    </row>
    <row r="342" spans="1:9" ht="15" x14ac:dyDescent="0.25">
      <c r="A342" s="1143"/>
      <c r="B342" s="1144"/>
      <c r="C342" s="819"/>
      <c r="D342" s="819" t="s">
        <v>5008</v>
      </c>
      <c r="E342" s="817"/>
      <c r="F342" s="817"/>
      <c r="G342" s="817"/>
      <c r="H342" s="817"/>
      <c r="I342" s="817"/>
    </row>
    <row r="343" spans="1:9" ht="15" x14ac:dyDescent="0.25">
      <c r="A343" s="1143" t="s">
        <v>1167</v>
      </c>
      <c r="B343" s="1144" t="s">
        <v>5147</v>
      </c>
      <c r="C343" s="819" t="s">
        <v>4999</v>
      </c>
      <c r="D343" s="819"/>
      <c r="E343" s="817"/>
      <c r="F343" s="817"/>
      <c r="G343" s="817"/>
      <c r="H343" s="817"/>
      <c r="I343" s="817"/>
    </row>
    <row r="344" spans="1:9" ht="15" x14ac:dyDescent="0.2">
      <c r="A344" s="1143"/>
      <c r="B344" s="1144"/>
      <c r="C344" s="824"/>
      <c r="D344" s="824" t="s">
        <v>5054</v>
      </c>
      <c r="E344" s="817"/>
      <c r="F344" s="817"/>
      <c r="G344" s="817"/>
      <c r="H344" s="817"/>
      <c r="I344" s="817"/>
    </row>
    <row r="345" spans="1:9" ht="15" x14ac:dyDescent="0.25">
      <c r="A345" s="1143"/>
      <c r="B345" s="1144"/>
      <c r="C345" s="819"/>
      <c r="D345" s="819" t="s">
        <v>5008</v>
      </c>
      <c r="E345" s="817"/>
      <c r="F345" s="817"/>
      <c r="G345" s="817"/>
      <c r="H345" s="817"/>
      <c r="I345" s="817"/>
    </row>
    <row r="346" spans="1:9" ht="15" customHeight="1" x14ac:dyDescent="0.2">
      <c r="A346" s="1143" t="s">
        <v>1169</v>
      </c>
      <c r="B346" s="1144" t="s">
        <v>5148</v>
      </c>
      <c r="C346" s="824"/>
      <c r="D346" s="824" t="s">
        <v>161</v>
      </c>
      <c r="E346" s="817"/>
      <c r="F346" s="817"/>
      <c r="G346" s="817"/>
      <c r="H346" s="817"/>
      <c r="I346" s="817"/>
    </row>
    <row r="347" spans="1:9" ht="15" customHeight="1" x14ac:dyDescent="0.2">
      <c r="A347" s="1143"/>
      <c r="B347" s="1144"/>
      <c r="C347" s="824"/>
      <c r="D347" s="824" t="s">
        <v>187</v>
      </c>
      <c r="E347" s="817"/>
      <c r="F347" s="817"/>
      <c r="G347" s="817"/>
      <c r="H347" s="817"/>
      <c r="I347" s="817"/>
    </row>
    <row r="348" spans="1:9" ht="15" customHeight="1" x14ac:dyDescent="0.2">
      <c r="A348" s="1143"/>
      <c r="B348" s="1144"/>
      <c r="C348" s="824"/>
      <c r="D348" s="824"/>
      <c r="E348" s="817"/>
      <c r="F348" s="817"/>
      <c r="G348" s="817" t="s">
        <v>5143</v>
      </c>
      <c r="H348" s="817"/>
      <c r="I348" s="817"/>
    </row>
    <row r="349" spans="1:9" ht="15" x14ac:dyDescent="0.2">
      <c r="A349" s="1143"/>
      <c r="B349" s="1144"/>
      <c r="C349" s="824"/>
      <c r="D349" s="824" t="s">
        <v>5054</v>
      </c>
      <c r="E349" s="817"/>
      <c r="F349" s="817"/>
      <c r="G349" s="817"/>
      <c r="H349" s="817"/>
      <c r="I349" s="817"/>
    </row>
    <row r="350" spans="1:9" ht="15" customHeight="1" x14ac:dyDescent="0.25">
      <c r="A350" s="1143"/>
      <c r="B350" s="1144"/>
      <c r="C350" s="819"/>
      <c r="D350" s="819" t="s">
        <v>5008</v>
      </c>
      <c r="E350" s="817"/>
      <c r="F350" s="817"/>
      <c r="G350" s="817"/>
      <c r="H350" s="817"/>
      <c r="I350" s="817"/>
    </row>
    <row r="351" spans="1:9" ht="15" customHeight="1" x14ac:dyDescent="0.2">
      <c r="A351" s="1143"/>
      <c r="B351" s="1144"/>
      <c r="C351" s="824" t="s">
        <v>4999</v>
      </c>
      <c r="D351" s="824"/>
      <c r="E351" s="817"/>
      <c r="F351" s="817"/>
      <c r="G351" s="817"/>
      <c r="H351" s="817"/>
      <c r="I351" s="817"/>
    </row>
    <row r="352" spans="1:9" ht="15" customHeight="1" x14ac:dyDescent="0.25">
      <c r="A352" s="1143"/>
      <c r="B352" s="1144"/>
      <c r="C352" s="819"/>
      <c r="D352" s="819" t="s">
        <v>5093</v>
      </c>
      <c r="E352" s="817"/>
      <c r="F352" s="817"/>
      <c r="G352" s="817"/>
      <c r="H352" s="817"/>
      <c r="I352" s="817"/>
    </row>
    <row r="353" spans="1:9" ht="15" customHeight="1" x14ac:dyDescent="0.25">
      <c r="A353" s="1143"/>
      <c r="B353" s="1144"/>
      <c r="C353" s="819" t="s">
        <v>5088</v>
      </c>
      <c r="D353" s="819"/>
      <c r="E353" s="819"/>
      <c r="F353" s="819"/>
      <c r="G353" s="819"/>
      <c r="H353" s="819"/>
      <c r="I353" s="817"/>
    </row>
    <row r="354" spans="1:9" ht="45" x14ac:dyDescent="0.25">
      <c r="A354" s="1143"/>
      <c r="B354" s="1144"/>
      <c r="C354" s="819" t="s">
        <v>5149</v>
      </c>
      <c r="D354" s="819"/>
      <c r="E354" s="817"/>
      <c r="F354" s="817"/>
      <c r="G354" s="817"/>
      <c r="H354" s="817"/>
      <c r="I354" s="817"/>
    </row>
    <row r="355" spans="1:9" ht="15" customHeight="1" x14ac:dyDescent="0.2">
      <c r="A355" s="1143"/>
      <c r="B355" s="1144"/>
      <c r="C355" s="824"/>
      <c r="D355" s="813"/>
      <c r="E355" s="824" t="s">
        <v>5080</v>
      </c>
      <c r="F355" s="817"/>
      <c r="G355" s="817"/>
      <c r="H355" s="817"/>
      <c r="I355" s="817"/>
    </row>
    <row r="356" spans="1:9" ht="15" x14ac:dyDescent="0.25">
      <c r="A356" s="1143" t="s">
        <v>1171</v>
      </c>
      <c r="B356" s="1144" t="s">
        <v>5150</v>
      </c>
      <c r="C356" s="819"/>
      <c r="D356" s="819" t="s">
        <v>5054</v>
      </c>
      <c r="E356" s="817"/>
      <c r="F356" s="817"/>
      <c r="G356" s="817"/>
      <c r="H356" s="817"/>
      <c r="I356" s="817"/>
    </row>
    <row r="357" spans="1:9" ht="15" x14ac:dyDescent="0.25">
      <c r="A357" s="1143"/>
      <c r="B357" s="1144"/>
      <c r="C357" s="819"/>
      <c r="D357" s="824" t="s">
        <v>5053</v>
      </c>
      <c r="E357" s="817"/>
      <c r="F357" s="817"/>
      <c r="G357" s="817"/>
      <c r="H357" s="817"/>
      <c r="I357" s="817"/>
    </row>
    <row r="358" spans="1:9" ht="15" x14ac:dyDescent="0.25">
      <c r="A358" s="1143"/>
      <c r="B358" s="1144"/>
      <c r="C358" s="819"/>
      <c r="D358" s="819"/>
      <c r="E358" s="817"/>
      <c r="F358" s="817"/>
      <c r="G358" s="817" t="s">
        <v>5062</v>
      </c>
      <c r="H358" s="817"/>
      <c r="I358" s="817"/>
    </row>
    <row r="359" spans="1:9" ht="15" x14ac:dyDescent="0.25">
      <c r="A359" s="1143"/>
      <c r="B359" s="1144"/>
      <c r="C359" s="819"/>
      <c r="D359" s="813"/>
      <c r="E359" s="819" t="s">
        <v>5073</v>
      </c>
      <c r="F359" s="819"/>
      <c r="G359" s="817"/>
      <c r="H359" s="817"/>
      <c r="I359" s="817"/>
    </row>
    <row r="360" spans="1:9" ht="15" x14ac:dyDescent="0.25">
      <c r="A360" s="1143"/>
      <c r="B360" s="1144"/>
      <c r="C360" s="819"/>
      <c r="D360" s="819" t="s">
        <v>5093</v>
      </c>
      <c r="E360" s="817"/>
      <c r="F360" s="817"/>
      <c r="G360" s="817"/>
      <c r="H360" s="817"/>
      <c r="I360" s="817"/>
    </row>
    <row r="361" spans="1:9" ht="15" x14ac:dyDescent="0.25">
      <c r="A361" s="1143"/>
      <c r="B361" s="1144"/>
      <c r="C361" s="819" t="s">
        <v>4974</v>
      </c>
      <c r="D361" s="819"/>
      <c r="E361" s="817"/>
      <c r="F361" s="817"/>
      <c r="G361" s="817"/>
      <c r="H361" s="817"/>
      <c r="I361" s="817"/>
    </row>
    <row r="362" spans="1:9" ht="45" x14ac:dyDescent="0.25">
      <c r="A362" s="1143"/>
      <c r="B362" s="1144"/>
      <c r="C362" s="819" t="s">
        <v>5103</v>
      </c>
      <c r="D362" s="819"/>
      <c r="E362" s="817"/>
      <c r="F362" s="817"/>
      <c r="G362" s="817"/>
      <c r="H362" s="817"/>
      <c r="I362" s="817"/>
    </row>
    <row r="363" spans="1:9" ht="15" x14ac:dyDescent="0.25">
      <c r="A363" s="1143"/>
      <c r="B363" s="1144"/>
      <c r="C363" s="819"/>
      <c r="D363" s="819" t="s">
        <v>5008</v>
      </c>
      <c r="E363" s="817"/>
      <c r="F363" s="817"/>
      <c r="G363" s="817"/>
      <c r="H363" s="817"/>
      <c r="I363" s="817"/>
    </row>
    <row r="364" spans="1:9" ht="15" x14ac:dyDescent="0.25">
      <c r="A364" s="1143" t="s">
        <v>1173</v>
      </c>
      <c r="B364" s="1144" t="s">
        <v>5151</v>
      </c>
      <c r="C364" s="819"/>
      <c r="D364" s="819" t="s">
        <v>5073</v>
      </c>
      <c r="E364" s="817"/>
      <c r="F364" s="817"/>
      <c r="G364" s="817"/>
      <c r="H364" s="817"/>
      <c r="I364" s="817"/>
    </row>
    <row r="365" spans="1:9" ht="15" x14ac:dyDescent="0.25">
      <c r="A365" s="1143"/>
      <c r="B365" s="1144"/>
      <c r="C365" s="819"/>
      <c r="D365" s="819" t="s">
        <v>5008</v>
      </c>
      <c r="E365" s="817"/>
      <c r="F365" s="817"/>
      <c r="G365" s="817"/>
      <c r="H365" s="817"/>
      <c r="I365" s="817"/>
    </row>
    <row r="366" spans="1:9" ht="15" x14ac:dyDescent="0.25">
      <c r="A366" s="1143"/>
      <c r="B366" s="1144"/>
      <c r="C366" s="819"/>
      <c r="D366" s="819" t="s">
        <v>5001</v>
      </c>
      <c r="E366" s="817"/>
      <c r="F366" s="817"/>
      <c r="G366" s="817"/>
      <c r="H366" s="817"/>
      <c r="I366" s="817"/>
    </row>
    <row r="367" spans="1:9" ht="15" x14ac:dyDescent="0.25">
      <c r="A367" s="1143"/>
      <c r="B367" s="1144"/>
      <c r="C367" s="819" t="s">
        <v>4999</v>
      </c>
      <c r="D367" s="819"/>
      <c r="E367" s="817"/>
      <c r="F367" s="817"/>
      <c r="G367" s="817"/>
      <c r="H367" s="817"/>
      <c r="I367" s="817"/>
    </row>
    <row r="368" spans="1:9" ht="60" x14ac:dyDescent="0.25">
      <c r="A368" s="1143"/>
      <c r="B368" s="1144"/>
      <c r="C368" s="819" t="s">
        <v>5152</v>
      </c>
      <c r="D368" s="819"/>
      <c r="E368" s="817"/>
      <c r="F368" s="817"/>
      <c r="G368" s="817"/>
      <c r="H368" s="817"/>
      <c r="I368" s="817"/>
    </row>
    <row r="369" spans="1:9" ht="15" x14ac:dyDescent="0.25">
      <c r="A369" s="1143" t="s">
        <v>1175</v>
      </c>
      <c r="B369" s="1144" t="s">
        <v>5153</v>
      </c>
      <c r="C369" s="819" t="s">
        <v>4999</v>
      </c>
      <c r="D369" s="819"/>
      <c r="E369" s="817"/>
      <c r="F369" s="817"/>
      <c r="G369" s="817"/>
      <c r="H369" s="817"/>
      <c r="I369" s="817"/>
    </row>
    <row r="370" spans="1:9" ht="75" x14ac:dyDescent="0.25">
      <c r="A370" s="1143"/>
      <c r="B370" s="1144"/>
      <c r="C370" s="819" t="s">
        <v>5154</v>
      </c>
      <c r="D370" s="819"/>
      <c r="E370" s="817"/>
      <c r="F370" s="817"/>
      <c r="G370" s="817"/>
      <c r="H370" s="817"/>
      <c r="I370" s="817"/>
    </row>
    <row r="371" spans="1:9" ht="15" x14ac:dyDescent="0.25">
      <c r="A371" s="1143"/>
      <c r="B371" s="1144"/>
      <c r="C371" s="819"/>
      <c r="D371" s="819" t="s">
        <v>5001</v>
      </c>
      <c r="E371" s="817"/>
      <c r="F371" s="817"/>
      <c r="G371" s="817"/>
      <c r="H371" s="817"/>
      <c r="I371" s="817"/>
    </row>
    <row r="372" spans="1:9" ht="15" x14ac:dyDescent="0.25">
      <c r="A372" s="1143"/>
      <c r="B372" s="1144"/>
      <c r="C372" s="819"/>
      <c r="D372" s="819" t="s">
        <v>5073</v>
      </c>
      <c r="E372" s="817"/>
      <c r="F372" s="817"/>
      <c r="G372" s="817"/>
      <c r="H372" s="817"/>
      <c r="I372" s="817"/>
    </row>
    <row r="373" spans="1:9" ht="15" x14ac:dyDescent="0.25">
      <c r="A373" s="1143"/>
      <c r="B373" s="1144"/>
      <c r="C373" s="819"/>
      <c r="D373" s="819" t="s">
        <v>5008</v>
      </c>
      <c r="E373" s="817"/>
      <c r="F373" s="817"/>
      <c r="G373" s="817"/>
      <c r="H373" s="817"/>
      <c r="I373" s="817"/>
    </row>
    <row r="374" spans="1:9" ht="15" x14ac:dyDescent="0.25">
      <c r="A374" s="1143" t="s">
        <v>1177</v>
      </c>
      <c r="B374" s="1144" t="s">
        <v>5155</v>
      </c>
      <c r="C374" s="819"/>
      <c r="D374" s="819" t="s">
        <v>5008</v>
      </c>
      <c r="E374" s="817"/>
      <c r="F374" s="817"/>
      <c r="G374" s="817"/>
      <c r="H374" s="817"/>
      <c r="I374" s="817"/>
    </row>
    <row r="375" spans="1:9" ht="15" x14ac:dyDescent="0.25">
      <c r="A375" s="1143"/>
      <c r="B375" s="1144"/>
      <c r="C375" s="819" t="s">
        <v>4999</v>
      </c>
      <c r="D375" s="819"/>
      <c r="E375" s="817"/>
      <c r="F375" s="817"/>
      <c r="G375" s="817"/>
      <c r="H375" s="817"/>
      <c r="I375" s="817"/>
    </row>
    <row r="376" spans="1:9" ht="15" x14ac:dyDescent="0.25">
      <c r="A376" s="1143"/>
      <c r="B376" s="1144"/>
      <c r="C376" s="819"/>
      <c r="D376" s="819" t="s">
        <v>5001</v>
      </c>
      <c r="E376" s="817"/>
      <c r="F376" s="817"/>
      <c r="G376" s="817"/>
      <c r="H376" s="817"/>
      <c r="I376" s="817"/>
    </row>
    <row r="377" spans="1:9" ht="45" x14ac:dyDescent="0.25">
      <c r="A377" s="1143"/>
      <c r="B377" s="1144"/>
      <c r="C377" s="819" t="s">
        <v>5110</v>
      </c>
      <c r="D377" s="819"/>
      <c r="E377" s="817"/>
      <c r="F377" s="817"/>
      <c r="G377" s="817"/>
      <c r="H377" s="817"/>
      <c r="I377" s="817"/>
    </row>
    <row r="378" spans="1:9" ht="15" x14ac:dyDescent="0.25">
      <c r="A378" s="1143"/>
      <c r="B378" s="1144"/>
      <c r="C378" s="819"/>
      <c r="D378" s="819" t="s">
        <v>5073</v>
      </c>
      <c r="E378" s="817"/>
      <c r="F378" s="817"/>
      <c r="G378" s="817"/>
      <c r="H378" s="817"/>
      <c r="I378" s="817"/>
    </row>
    <row r="379" spans="1:9" ht="15" customHeight="1" x14ac:dyDescent="0.25">
      <c r="A379" s="1143" t="s">
        <v>1179</v>
      </c>
      <c r="B379" s="1144" t="s">
        <v>5156</v>
      </c>
      <c r="C379" s="819"/>
      <c r="D379" s="819" t="s">
        <v>5001</v>
      </c>
      <c r="E379" s="817"/>
      <c r="F379" s="817"/>
      <c r="G379" s="817"/>
      <c r="H379" s="817"/>
      <c r="I379" s="817"/>
    </row>
    <row r="380" spans="1:9" ht="15" customHeight="1" x14ac:dyDescent="0.25">
      <c r="A380" s="1143"/>
      <c r="B380" s="1144"/>
      <c r="C380" s="819"/>
      <c r="D380" s="819" t="s">
        <v>4979</v>
      </c>
      <c r="E380" s="813"/>
      <c r="F380" s="819"/>
      <c r="G380" s="827"/>
      <c r="H380" s="817"/>
      <c r="I380" s="817"/>
    </row>
    <row r="381" spans="1:9" ht="15" x14ac:dyDescent="0.25">
      <c r="A381" s="1143"/>
      <c r="B381" s="1144"/>
      <c r="C381" s="819"/>
      <c r="D381" s="819"/>
      <c r="E381" s="817"/>
      <c r="F381" s="817"/>
      <c r="G381" s="817" t="s">
        <v>5143</v>
      </c>
      <c r="H381" s="817"/>
      <c r="I381" s="817"/>
    </row>
    <row r="382" spans="1:9" ht="15" customHeight="1" x14ac:dyDescent="0.25">
      <c r="A382" s="1143"/>
      <c r="B382" s="1144"/>
      <c r="C382" s="819"/>
      <c r="D382" s="819" t="s">
        <v>5073</v>
      </c>
      <c r="E382" s="817"/>
      <c r="F382" s="817"/>
      <c r="G382" s="817"/>
      <c r="H382" s="817"/>
      <c r="I382" s="817"/>
    </row>
    <row r="383" spans="1:9" ht="15" customHeight="1" x14ac:dyDescent="0.25">
      <c r="A383" s="1143"/>
      <c r="B383" s="1144"/>
      <c r="C383" s="819"/>
      <c r="D383" s="819" t="s">
        <v>5093</v>
      </c>
      <c r="E383" s="817"/>
      <c r="F383" s="817"/>
      <c r="G383" s="817"/>
      <c r="H383" s="817"/>
      <c r="I383" s="817"/>
    </row>
    <row r="384" spans="1:9" ht="15" customHeight="1" x14ac:dyDescent="0.25">
      <c r="A384" s="1143"/>
      <c r="B384" s="1144"/>
      <c r="C384" s="819" t="s">
        <v>4999</v>
      </c>
      <c r="D384" s="819"/>
      <c r="E384" s="817"/>
      <c r="F384" s="817"/>
      <c r="G384" s="817"/>
      <c r="H384" s="817"/>
      <c r="I384" s="817"/>
    </row>
    <row r="385" spans="1:9" ht="15" customHeight="1" x14ac:dyDescent="0.25">
      <c r="A385" s="1143"/>
      <c r="B385" s="1144"/>
      <c r="C385" s="819"/>
      <c r="D385" s="819" t="s">
        <v>5008</v>
      </c>
      <c r="E385" s="817"/>
      <c r="F385" s="817"/>
      <c r="G385" s="817"/>
      <c r="H385" s="817"/>
      <c r="I385" s="817"/>
    </row>
    <row r="386" spans="1:9" ht="60" x14ac:dyDescent="0.25">
      <c r="A386" s="1143"/>
      <c r="B386" s="1144"/>
      <c r="C386" s="819" t="s">
        <v>5107</v>
      </c>
      <c r="D386" s="819"/>
      <c r="E386" s="817"/>
      <c r="F386" s="817"/>
      <c r="G386" s="817"/>
      <c r="H386" s="817"/>
      <c r="I386" s="817"/>
    </row>
    <row r="387" spans="1:9" ht="15" x14ac:dyDescent="0.25">
      <c r="A387" s="1143" t="s">
        <v>1181</v>
      </c>
      <c r="B387" s="1144" t="s">
        <v>5157</v>
      </c>
      <c r="C387" s="819"/>
      <c r="D387" s="819" t="s">
        <v>5001</v>
      </c>
      <c r="E387" s="817"/>
      <c r="F387" s="817"/>
      <c r="G387" s="817"/>
      <c r="H387" s="817"/>
      <c r="I387" s="817"/>
    </row>
    <row r="388" spans="1:9" ht="15" x14ac:dyDescent="0.25">
      <c r="A388" s="1143"/>
      <c r="B388" s="1144"/>
      <c r="C388" s="819"/>
      <c r="D388" s="819"/>
      <c r="E388" s="817"/>
      <c r="F388" s="819" t="s">
        <v>5061</v>
      </c>
      <c r="G388" s="827"/>
      <c r="H388" s="817"/>
      <c r="I388" s="817"/>
    </row>
    <row r="389" spans="1:9" ht="15" x14ac:dyDescent="0.25">
      <c r="A389" s="1143"/>
      <c r="B389" s="1144"/>
      <c r="C389" s="819"/>
      <c r="D389" s="819"/>
      <c r="E389" s="817"/>
      <c r="F389" s="817"/>
      <c r="G389" s="817" t="s">
        <v>5143</v>
      </c>
      <c r="H389" s="817"/>
      <c r="I389" s="817"/>
    </row>
    <row r="390" spans="1:9" ht="15" x14ac:dyDescent="0.25">
      <c r="A390" s="1143"/>
      <c r="B390" s="1144"/>
      <c r="C390" s="819"/>
      <c r="D390" s="813"/>
      <c r="E390" s="819" t="s">
        <v>5073</v>
      </c>
      <c r="F390" s="819"/>
      <c r="G390" s="817"/>
      <c r="H390" s="817"/>
      <c r="I390" s="817"/>
    </row>
    <row r="391" spans="1:9" ht="15" x14ac:dyDescent="0.25">
      <c r="A391" s="1143"/>
      <c r="B391" s="1144"/>
      <c r="C391" s="819"/>
      <c r="D391" s="819" t="s">
        <v>5093</v>
      </c>
      <c r="E391" s="817"/>
      <c r="F391" s="817"/>
      <c r="G391" s="817"/>
      <c r="H391" s="817"/>
      <c r="I391" s="817"/>
    </row>
    <row r="392" spans="1:9" ht="15" x14ac:dyDescent="0.25">
      <c r="A392" s="1143"/>
      <c r="B392" s="1144"/>
      <c r="C392" s="819" t="s">
        <v>4974</v>
      </c>
      <c r="D392" s="819"/>
      <c r="E392" s="817"/>
      <c r="F392" s="817"/>
      <c r="G392" s="817"/>
      <c r="H392" s="817"/>
      <c r="I392" s="817"/>
    </row>
    <row r="393" spans="1:9" ht="15" x14ac:dyDescent="0.25">
      <c r="A393" s="1143"/>
      <c r="B393" s="1144"/>
      <c r="C393" s="819"/>
      <c r="D393" s="819" t="s">
        <v>5124</v>
      </c>
      <c r="E393" s="817"/>
      <c r="F393" s="817"/>
      <c r="G393" s="817"/>
      <c r="H393" s="817"/>
      <c r="I393" s="817"/>
    </row>
    <row r="394" spans="1:9" ht="30" x14ac:dyDescent="0.25">
      <c r="A394" s="1143"/>
      <c r="B394" s="1144"/>
      <c r="C394" s="819"/>
      <c r="D394" s="819"/>
      <c r="E394" s="819"/>
      <c r="F394" s="819" t="s">
        <v>5088</v>
      </c>
      <c r="G394" s="819"/>
      <c r="H394" s="819"/>
      <c r="I394" s="817"/>
    </row>
    <row r="395" spans="1:9" ht="30" x14ac:dyDescent="0.25">
      <c r="A395" s="1143"/>
      <c r="B395" s="1144"/>
      <c r="C395" s="819"/>
      <c r="D395" s="819"/>
      <c r="E395" s="819" t="s">
        <v>5158</v>
      </c>
      <c r="F395" s="817"/>
      <c r="G395" s="817"/>
      <c r="H395" s="817"/>
      <c r="I395" s="817"/>
    </row>
    <row r="396" spans="1:9" ht="15" x14ac:dyDescent="0.25">
      <c r="A396" s="1148" t="s">
        <v>1185</v>
      </c>
      <c r="B396" s="1151" t="s">
        <v>5159</v>
      </c>
      <c r="C396" s="817"/>
      <c r="D396" s="817"/>
      <c r="E396" s="819" t="s">
        <v>5001</v>
      </c>
      <c r="F396" s="819"/>
      <c r="G396" s="819"/>
      <c r="H396" s="819"/>
      <c r="I396" s="819"/>
    </row>
    <row r="397" spans="1:9" ht="30" x14ac:dyDescent="0.25">
      <c r="A397" s="1149"/>
      <c r="B397" s="1152"/>
      <c r="C397" s="817"/>
      <c r="D397" s="817"/>
      <c r="E397" s="819" t="s">
        <v>5160</v>
      </c>
      <c r="F397" s="819"/>
      <c r="G397" s="819"/>
      <c r="H397" s="819"/>
      <c r="I397" s="819"/>
    </row>
    <row r="398" spans="1:9" ht="30" x14ac:dyDescent="0.25">
      <c r="A398" s="1149"/>
      <c r="B398" s="1152"/>
      <c r="C398" s="817"/>
      <c r="D398" s="817"/>
      <c r="E398" s="819" t="s">
        <v>5161</v>
      </c>
      <c r="F398" s="819"/>
      <c r="G398" s="819"/>
      <c r="H398" s="819"/>
      <c r="I398" s="819"/>
    </row>
    <row r="399" spans="1:9" ht="15" x14ac:dyDescent="0.25">
      <c r="A399" s="1149"/>
      <c r="B399" s="1152"/>
      <c r="C399" s="817"/>
      <c r="D399" s="817"/>
      <c r="E399" s="819" t="s">
        <v>5053</v>
      </c>
      <c r="F399" s="819"/>
      <c r="G399" s="819"/>
      <c r="H399" s="819"/>
      <c r="I399" s="819"/>
    </row>
    <row r="400" spans="1:9" ht="30" x14ac:dyDescent="0.25">
      <c r="A400" s="1149"/>
      <c r="B400" s="1152"/>
      <c r="C400" s="817"/>
      <c r="D400" s="817"/>
      <c r="E400" s="819"/>
      <c r="F400" s="819"/>
      <c r="G400" s="819"/>
      <c r="H400" s="819" t="s">
        <v>5162</v>
      </c>
      <c r="I400" s="819"/>
    </row>
    <row r="401" spans="1:9" ht="30" x14ac:dyDescent="0.25">
      <c r="A401" s="1149"/>
      <c r="B401" s="1152"/>
      <c r="C401" s="817"/>
      <c r="D401" s="817"/>
      <c r="E401" s="819" t="s">
        <v>5163</v>
      </c>
      <c r="F401" s="819"/>
      <c r="G401" s="819"/>
      <c r="H401" s="819"/>
      <c r="I401" s="819"/>
    </row>
    <row r="402" spans="1:9" ht="15" x14ac:dyDescent="0.25">
      <c r="A402" s="1149"/>
      <c r="B402" s="1152"/>
      <c r="C402" s="817"/>
      <c r="D402" s="817"/>
      <c r="E402" s="819" t="s">
        <v>4974</v>
      </c>
      <c r="F402" s="819"/>
      <c r="G402" s="819"/>
      <c r="H402" s="819"/>
      <c r="I402" s="819"/>
    </row>
    <row r="403" spans="1:9" ht="15" x14ac:dyDescent="0.25">
      <c r="A403" s="1149"/>
      <c r="B403" s="1152"/>
      <c r="C403" s="817"/>
      <c r="D403" s="817"/>
      <c r="E403" s="819"/>
      <c r="F403" s="819"/>
      <c r="G403" s="819"/>
      <c r="H403" s="819" t="s">
        <v>5164</v>
      </c>
      <c r="I403" s="819"/>
    </row>
    <row r="404" spans="1:9" ht="30" x14ac:dyDescent="0.25">
      <c r="A404" s="1149"/>
      <c r="B404" s="1152"/>
      <c r="C404" s="817"/>
      <c r="D404" s="817"/>
      <c r="E404" s="819" t="s">
        <v>5165</v>
      </c>
      <c r="F404" s="819"/>
      <c r="G404" s="819"/>
      <c r="H404" s="819"/>
      <c r="I404" s="819"/>
    </row>
    <row r="405" spans="1:9" ht="15" x14ac:dyDescent="0.25">
      <c r="A405" s="1150"/>
      <c r="B405" s="1153"/>
      <c r="C405" s="817"/>
      <c r="D405" s="817"/>
      <c r="E405" s="819" t="s">
        <v>5166</v>
      </c>
      <c r="F405" s="819"/>
      <c r="G405" s="819"/>
      <c r="H405" s="819"/>
      <c r="I405" s="819"/>
    </row>
    <row r="406" spans="1:9" ht="15" x14ac:dyDescent="0.25">
      <c r="A406" s="1143" t="s">
        <v>1187</v>
      </c>
      <c r="B406" s="1144" t="s">
        <v>5167</v>
      </c>
      <c r="C406" s="817"/>
      <c r="D406" s="817"/>
      <c r="E406" s="819" t="s">
        <v>5001</v>
      </c>
      <c r="F406" s="819"/>
      <c r="G406" s="819"/>
      <c r="H406" s="819"/>
      <c r="I406" s="817"/>
    </row>
    <row r="407" spans="1:9" ht="15" x14ac:dyDescent="0.25">
      <c r="A407" s="1143"/>
      <c r="B407" s="1144"/>
      <c r="C407" s="817"/>
      <c r="D407" s="817"/>
      <c r="E407" s="819" t="s">
        <v>4974</v>
      </c>
      <c r="F407" s="819"/>
      <c r="G407" s="819"/>
      <c r="H407" s="819"/>
      <c r="I407" s="817"/>
    </row>
    <row r="408" spans="1:9" ht="15" x14ac:dyDescent="0.25">
      <c r="A408" s="1143"/>
      <c r="B408" s="1144"/>
      <c r="C408" s="817"/>
      <c r="D408" s="817"/>
      <c r="E408" s="818" t="s">
        <v>4992</v>
      </c>
      <c r="F408" s="819"/>
      <c r="G408" s="819"/>
      <c r="H408" s="817"/>
      <c r="I408" s="817"/>
    </row>
    <row r="409" spans="1:9" ht="15" x14ac:dyDescent="0.2">
      <c r="A409" s="1143">
        <v>560096</v>
      </c>
      <c r="B409" s="1144" t="s">
        <v>5168</v>
      </c>
      <c r="C409" s="817"/>
      <c r="D409" s="817"/>
      <c r="E409" s="818" t="s">
        <v>5039</v>
      </c>
      <c r="F409" s="818"/>
      <c r="G409" s="818"/>
      <c r="H409" s="817"/>
      <c r="I409" s="817"/>
    </row>
    <row r="410" spans="1:9" ht="15" x14ac:dyDescent="0.2">
      <c r="A410" s="1143"/>
      <c r="B410" s="1144"/>
      <c r="C410" s="817"/>
      <c r="D410" s="817"/>
      <c r="E410" s="818" t="s">
        <v>5169</v>
      </c>
      <c r="F410" s="818"/>
      <c r="G410" s="818"/>
      <c r="H410" s="817"/>
      <c r="I410" s="817"/>
    </row>
    <row r="411" spans="1:9" ht="15" x14ac:dyDescent="0.2">
      <c r="A411" s="1143"/>
      <c r="B411" s="1144"/>
      <c r="C411" s="817"/>
      <c r="D411" s="817"/>
      <c r="E411" s="818" t="s">
        <v>5170</v>
      </c>
      <c r="F411" s="818"/>
      <c r="G411" s="818"/>
      <c r="H411" s="818"/>
      <c r="I411" s="818"/>
    </row>
    <row r="412" spans="1:9" ht="15" x14ac:dyDescent="0.2">
      <c r="A412" s="1143"/>
      <c r="B412" s="1144"/>
      <c r="C412" s="817"/>
      <c r="D412" s="817"/>
      <c r="E412" s="818" t="s">
        <v>5171</v>
      </c>
      <c r="F412" s="818"/>
      <c r="G412" s="818"/>
      <c r="H412" s="818"/>
      <c r="I412" s="817"/>
    </row>
    <row r="413" spans="1:9" ht="31.5" x14ac:dyDescent="0.25">
      <c r="A413" s="921">
        <v>560098</v>
      </c>
      <c r="B413" s="923" t="s">
        <v>5172</v>
      </c>
      <c r="C413" s="819"/>
      <c r="D413" s="819"/>
      <c r="E413" s="819" t="s">
        <v>5039</v>
      </c>
      <c r="F413" s="819"/>
      <c r="G413" s="819"/>
      <c r="H413" s="819"/>
      <c r="I413" s="819"/>
    </row>
    <row r="414" spans="1:9" ht="15" x14ac:dyDescent="0.25">
      <c r="A414" s="1143">
        <v>560099</v>
      </c>
      <c r="B414" s="1145" t="s">
        <v>5173</v>
      </c>
      <c r="C414" s="819"/>
      <c r="D414" s="819"/>
      <c r="E414" s="819" t="s">
        <v>5039</v>
      </c>
      <c r="F414" s="819"/>
      <c r="G414" s="819"/>
      <c r="H414" s="819"/>
      <c r="I414" s="819"/>
    </row>
    <row r="415" spans="1:9" ht="15" x14ac:dyDescent="0.25">
      <c r="A415" s="1143"/>
      <c r="B415" s="1145"/>
      <c r="C415" s="819"/>
      <c r="D415" s="819"/>
      <c r="E415" s="819" t="s">
        <v>5171</v>
      </c>
      <c r="F415" s="819"/>
      <c r="G415" s="819"/>
      <c r="H415" s="819"/>
      <c r="I415" s="819"/>
    </row>
    <row r="416" spans="1:9" ht="47.25" x14ac:dyDescent="0.25">
      <c r="A416" s="832" t="s">
        <v>1193</v>
      </c>
      <c r="B416" s="833" t="s">
        <v>5174</v>
      </c>
      <c r="C416" s="819"/>
      <c r="D416" s="819"/>
      <c r="E416" s="819" t="s">
        <v>5014</v>
      </c>
      <c r="F416" s="821"/>
      <c r="G416" s="819"/>
      <c r="H416" s="819"/>
      <c r="I416" s="819"/>
    </row>
    <row r="417" spans="1:9" ht="31.5" x14ac:dyDescent="0.25">
      <c r="A417" s="832" t="s">
        <v>1195</v>
      </c>
      <c r="B417" s="833" t="s">
        <v>5175</v>
      </c>
      <c r="C417" s="819"/>
      <c r="D417" s="819"/>
      <c r="E417" s="819" t="s">
        <v>5014</v>
      </c>
      <c r="F417" s="821"/>
      <c r="G417" s="819"/>
      <c r="H417" s="819"/>
      <c r="I417" s="819"/>
    </row>
    <row r="418" spans="1:9" ht="31.5" x14ac:dyDescent="0.25">
      <c r="A418" s="921">
        <v>560177</v>
      </c>
      <c r="B418" s="834" t="s">
        <v>5176</v>
      </c>
      <c r="C418" s="819"/>
      <c r="D418" s="819"/>
      <c r="E418" s="819" t="s">
        <v>5014</v>
      </c>
      <c r="F418" s="821"/>
      <c r="G418" s="819"/>
      <c r="H418" s="819"/>
      <c r="I418" s="819"/>
    </row>
    <row r="419" spans="1:9" x14ac:dyDescent="0.25">
      <c r="A419" s="921">
        <v>560253</v>
      </c>
      <c r="B419" s="924" t="s">
        <v>5177</v>
      </c>
      <c r="C419" s="819"/>
      <c r="D419" s="819"/>
      <c r="E419" s="819" t="s">
        <v>5178</v>
      </c>
      <c r="F419" s="819"/>
      <c r="G419" s="819"/>
      <c r="H419" s="819"/>
      <c r="I419" s="819"/>
    </row>
    <row r="420" spans="1:9" ht="15.75" customHeight="1" x14ac:dyDescent="0.25">
      <c r="A420" s="1143">
        <v>560259</v>
      </c>
      <c r="B420" s="1147" t="s">
        <v>1294</v>
      </c>
      <c r="C420" s="819"/>
      <c r="D420" s="819"/>
      <c r="E420" s="819" t="s">
        <v>5180</v>
      </c>
      <c r="F420" s="819"/>
      <c r="G420" s="819"/>
      <c r="H420" s="819"/>
      <c r="I420" s="819"/>
    </row>
    <row r="421" spans="1:9" ht="15.75" customHeight="1" x14ac:dyDescent="0.25">
      <c r="A421" s="1143"/>
      <c r="B421" s="1147"/>
      <c r="C421" s="819"/>
      <c r="D421" s="819"/>
      <c r="E421" s="819" t="s">
        <v>5039</v>
      </c>
      <c r="F421" s="819"/>
      <c r="G421" s="819"/>
      <c r="H421" s="819"/>
      <c r="I421" s="819"/>
    </row>
    <row r="422" spans="1:9" x14ac:dyDescent="0.25">
      <c r="C422" s="835"/>
      <c r="D422" s="835"/>
      <c r="E422" s="835"/>
      <c r="F422" s="835"/>
      <c r="G422" s="835"/>
      <c r="H422" s="835"/>
      <c r="I422" s="835"/>
    </row>
    <row r="423" spans="1:9" x14ac:dyDescent="0.25">
      <c r="C423" s="835"/>
      <c r="D423" s="835"/>
      <c r="E423" s="835"/>
      <c r="F423" s="835"/>
      <c r="G423" s="835"/>
      <c r="H423" s="835"/>
      <c r="I423" s="835"/>
    </row>
    <row r="424" spans="1:9" x14ac:dyDescent="0.25">
      <c r="C424" s="835"/>
      <c r="D424" s="835"/>
      <c r="E424" s="835"/>
      <c r="F424" s="835"/>
      <c r="G424" s="835"/>
      <c r="H424" s="835"/>
      <c r="I424" s="835"/>
    </row>
    <row r="425" spans="1:9" x14ac:dyDescent="0.25">
      <c r="C425" s="835"/>
      <c r="D425" s="835"/>
      <c r="E425" s="835"/>
      <c r="F425" s="835"/>
      <c r="G425" s="835"/>
      <c r="H425" s="835"/>
      <c r="I425" s="835"/>
    </row>
    <row r="426" spans="1:9" x14ac:dyDescent="0.25">
      <c r="C426" s="835"/>
      <c r="D426" s="835"/>
      <c r="E426" s="835"/>
      <c r="F426" s="835"/>
      <c r="G426" s="835"/>
      <c r="H426" s="835"/>
      <c r="I426" s="835"/>
    </row>
    <row r="427" spans="1:9" x14ac:dyDescent="0.25">
      <c r="C427" s="835"/>
      <c r="D427" s="835"/>
      <c r="E427" s="835"/>
      <c r="F427" s="835"/>
      <c r="G427" s="835"/>
      <c r="H427" s="835"/>
      <c r="I427" s="835"/>
    </row>
    <row r="428" spans="1:9" x14ac:dyDescent="0.25">
      <c r="C428" s="835"/>
      <c r="D428" s="835"/>
      <c r="E428" s="835"/>
      <c r="F428" s="835"/>
      <c r="G428" s="835"/>
      <c r="H428" s="835"/>
      <c r="I428" s="835"/>
    </row>
    <row r="429" spans="1:9" x14ac:dyDescent="0.25">
      <c r="C429" s="835"/>
      <c r="D429" s="835"/>
      <c r="E429" s="835"/>
      <c r="F429" s="835"/>
      <c r="G429" s="835"/>
      <c r="H429" s="835"/>
      <c r="I429" s="835"/>
    </row>
    <row r="430" spans="1:9" x14ac:dyDescent="0.25">
      <c r="C430" s="835"/>
      <c r="D430" s="835"/>
      <c r="E430" s="835"/>
      <c r="F430" s="835"/>
      <c r="G430" s="835"/>
      <c r="H430" s="835"/>
      <c r="I430" s="835"/>
    </row>
    <row r="431" spans="1:9" x14ac:dyDescent="0.25">
      <c r="C431" s="835"/>
      <c r="D431" s="835"/>
      <c r="E431" s="835"/>
      <c r="F431" s="835"/>
      <c r="G431" s="835"/>
      <c r="H431" s="835"/>
      <c r="I431" s="835"/>
    </row>
    <row r="432" spans="1:9" x14ac:dyDescent="0.25">
      <c r="C432" s="835"/>
      <c r="D432" s="835"/>
      <c r="E432" s="835"/>
      <c r="F432" s="835"/>
      <c r="G432" s="835"/>
      <c r="H432" s="835"/>
      <c r="I432" s="835"/>
    </row>
    <row r="433" spans="3:9" x14ac:dyDescent="0.25">
      <c r="C433" s="835"/>
      <c r="D433" s="835"/>
      <c r="E433" s="835"/>
      <c r="F433" s="835"/>
      <c r="G433" s="835"/>
      <c r="H433" s="835"/>
      <c r="I433" s="835"/>
    </row>
    <row r="434" spans="3:9" x14ac:dyDescent="0.25">
      <c r="C434" s="835"/>
      <c r="D434" s="835"/>
      <c r="E434" s="835"/>
      <c r="F434" s="835"/>
      <c r="G434" s="835"/>
      <c r="H434" s="835"/>
      <c r="I434" s="835"/>
    </row>
    <row r="435" spans="3:9" x14ac:dyDescent="0.25">
      <c r="C435" s="835"/>
      <c r="D435" s="835"/>
      <c r="E435" s="835"/>
      <c r="F435" s="835"/>
      <c r="G435" s="835"/>
      <c r="H435" s="835"/>
      <c r="I435" s="835"/>
    </row>
    <row r="436" spans="3:9" x14ac:dyDescent="0.25">
      <c r="C436" s="835"/>
      <c r="D436" s="835"/>
      <c r="E436" s="835"/>
      <c r="F436" s="835"/>
      <c r="G436" s="835"/>
      <c r="H436" s="835"/>
      <c r="I436" s="835"/>
    </row>
    <row r="437" spans="3:9" x14ac:dyDescent="0.25">
      <c r="C437" s="835"/>
      <c r="D437" s="835"/>
      <c r="E437" s="835"/>
      <c r="F437" s="835"/>
      <c r="G437" s="835"/>
      <c r="H437" s="835"/>
      <c r="I437" s="835"/>
    </row>
    <row r="438" spans="3:9" x14ac:dyDescent="0.25">
      <c r="C438" s="835"/>
      <c r="D438" s="835"/>
      <c r="E438" s="835"/>
      <c r="F438" s="835"/>
      <c r="G438" s="835"/>
      <c r="H438" s="835"/>
      <c r="I438" s="835"/>
    </row>
    <row r="439" spans="3:9" x14ac:dyDescent="0.25">
      <c r="C439" s="835"/>
      <c r="D439" s="835"/>
      <c r="E439" s="835"/>
      <c r="F439" s="835"/>
      <c r="G439" s="835"/>
      <c r="H439" s="835"/>
      <c r="I439" s="835"/>
    </row>
    <row r="440" spans="3:9" x14ac:dyDescent="0.25">
      <c r="C440" s="835"/>
      <c r="D440" s="835"/>
      <c r="E440" s="835"/>
      <c r="F440" s="835"/>
      <c r="G440" s="835"/>
      <c r="H440" s="835"/>
      <c r="I440" s="835"/>
    </row>
    <row r="441" spans="3:9" x14ac:dyDescent="0.25">
      <c r="C441" s="835"/>
      <c r="D441" s="835"/>
      <c r="E441" s="835"/>
      <c r="F441" s="835"/>
      <c r="G441" s="835"/>
      <c r="H441" s="835"/>
      <c r="I441" s="835"/>
    </row>
    <row r="442" spans="3:9" x14ac:dyDescent="0.25">
      <c r="C442" s="835"/>
      <c r="D442" s="835"/>
      <c r="E442" s="835"/>
      <c r="F442" s="835"/>
      <c r="G442" s="835"/>
      <c r="H442" s="835"/>
      <c r="I442" s="835"/>
    </row>
    <row r="443" spans="3:9" x14ac:dyDescent="0.25">
      <c r="C443" s="835"/>
      <c r="D443" s="835"/>
      <c r="E443" s="835"/>
      <c r="F443" s="835"/>
      <c r="G443" s="835"/>
      <c r="H443" s="835"/>
      <c r="I443" s="835"/>
    </row>
    <row r="444" spans="3:9" x14ac:dyDescent="0.25">
      <c r="C444" s="835"/>
      <c r="D444" s="835"/>
      <c r="E444" s="835"/>
      <c r="F444" s="835"/>
      <c r="G444" s="835"/>
      <c r="H444" s="835"/>
      <c r="I444" s="835"/>
    </row>
    <row r="445" spans="3:9" x14ac:dyDescent="0.25">
      <c r="C445" s="835"/>
      <c r="D445" s="835"/>
      <c r="E445" s="835"/>
      <c r="F445" s="835"/>
      <c r="G445" s="835"/>
      <c r="H445" s="835"/>
      <c r="I445" s="835"/>
    </row>
    <row r="446" spans="3:9" x14ac:dyDescent="0.25">
      <c r="C446" s="835"/>
      <c r="D446" s="835"/>
      <c r="E446" s="835"/>
      <c r="F446" s="835"/>
      <c r="G446" s="835"/>
      <c r="H446" s="835"/>
      <c r="I446" s="835"/>
    </row>
    <row r="447" spans="3:9" x14ac:dyDescent="0.25">
      <c r="C447" s="835"/>
      <c r="D447" s="835"/>
      <c r="E447" s="835"/>
      <c r="F447" s="835"/>
      <c r="G447" s="835"/>
      <c r="H447" s="835"/>
      <c r="I447" s="835"/>
    </row>
    <row r="448" spans="3:9" x14ac:dyDescent="0.25">
      <c r="C448" s="835"/>
      <c r="D448" s="835"/>
      <c r="E448" s="835"/>
      <c r="F448" s="835"/>
      <c r="G448" s="835"/>
      <c r="H448" s="835"/>
      <c r="I448" s="835"/>
    </row>
    <row r="449" spans="3:9" x14ac:dyDescent="0.25">
      <c r="C449" s="835"/>
      <c r="D449" s="835"/>
      <c r="E449" s="835"/>
      <c r="F449" s="835"/>
      <c r="G449" s="835"/>
      <c r="H449" s="835"/>
      <c r="I449" s="835"/>
    </row>
    <row r="450" spans="3:9" x14ac:dyDescent="0.25">
      <c r="C450" s="835"/>
      <c r="D450" s="835"/>
      <c r="E450" s="835"/>
      <c r="F450" s="835"/>
      <c r="G450" s="835"/>
      <c r="H450" s="835"/>
      <c r="I450" s="835"/>
    </row>
    <row r="451" spans="3:9" x14ac:dyDescent="0.25">
      <c r="C451" s="835"/>
      <c r="D451" s="835"/>
      <c r="E451" s="835"/>
      <c r="F451" s="835"/>
      <c r="G451" s="835"/>
      <c r="H451" s="835"/>
      <c r="I451" s="835"/>
    </row>
    <row r="452" spans="3:9" x14ac:dyDescent="0.25">
      <c r="C452" s="835"/>
      <c r="D452" s="835"/>
      <c r="E452" s="835"/>
      <c r="F452" s="835"/>
      <c r="G452" s="835"/>
      <c r="H452" s="835"/>
      <c r="I452" s="835"/>
    </row>
    <row r="453" spans="3:9" x14ac:dyDescent="0.25">
      <c r="C453" s="835"/>
      <c r="D453" s="835"/>
      <c r="E453" s="835"/>
      <c r="F453" s="835"/>
      <c r="G453" s="835"/>
      <c r="H453" s="835"/>
      <c r="I453" s="835"/>
    </row>
    <row r="454" spans="3:9" x14ac:dyDescent="0.25">
      <c r="C454" s="835"/>
      <c r="D454" s="835"/>
      <c r="E454" s="835"/>
      <c r="F454" s="835"/>
      <c r="G454" s="835"/>
      <c r="H454" s="835"/>
      <c r="I454" s="835"/>
    </row>
    <row r="455" spans="3:9" x14ac:dyDescent="0.25">
      <c r="C455" s="835"/>
      <c r="D455" s="835"/>
      <c r="E455" s="835"/>
      <c r="F455" s="835"/>
      <c r="G455" s="835"/>
      <c r="H455" s="835"/>
      <c r="I455" s="835"/>
    </row>
    <row r="456" spans="3:9" x14ac:dyDescent="0.25">
      <c r="C456" s="835"/>
      <c r="D456" s="835"/>
      <c r="E456" s="835"/>
      <c r="F456" s="835"/>
      <c r="G456" s="835"/>
      <c r="H456" s="835"/>
      <c r="I456" s="835"/>
    </row>
    <row r="457" spans="3:9" x14ac:dyDescent="0.25">
      <c r="C457" s="835"/>
      <c r="D457" s="835"/>
      <c r="E457" s="835"/>
      <c r="F457" s="835"/>
      <c r="G457" s="835"/>
      <c r="H457" s="835"/>
      <c r="I457" s="835"/>
    </row>
    <row r="458" spans="3:9" x14ac:dyDescent="0.25">
      <c r="C458" s="835"/>
      <c r="D458" s="835"/>
      <c r="E458" s="835"/>
      <c r="F458" s="835"/>
      <c r="G458" s="835"/>
      <c r="H458" s="835"/>
      <c r="I458" s="835"/>
    </row>
    <row r="459" spans="3:9" x14ac:dyDescent="0.25">
      <c r="C459" s="835"/>
      <c r="D459" s="835"/>
      <c r="E459" s="835"/>
      <c r="F459" s="835"/>
      <c r="G459" s="835"/>
      <c r="H459" s="835"/>
      <c r="I459" s="835"/>
    </row>
    <row r="460" spans="3:9" x14ac:dyDescent="0.25">
      <c r="C460" s="835"/>
      <c r="D460" s="835"/>
      <c r="E460" s="835"/>
      <c r="F460" s="835"/>
      <c r="G460" s="835"/>
      <c r="H460" s="835"/>
      <c r="I460" s="835"/>
    </row>
    <row r="461" spans="3:9" x14ac:dyDescent="0.25">
      <c r="C461" s="835"/>
      <c r="D461" s="835"/>
      <c r="E461" s="835"/>
      <c r="F461" s="835"/>
      <c r="G461" s="835"/>
      <c r="H461" s="835"/>
      <c r="I461" s="835"/>
    </row>
    <row r="462" spans="3:9" x14ac:dyDescent="0.25">
      <c r="C462" s="835"/>
      <c r="D462" s="835"/>
      <c r="E462" s="835"/>
      <c r="F462" s="835"/>
      <c r="G462" s="835"/>
      <c r="H462" s="835"/>
      <c r="I462" s="835"/>
    </row>
    <row r="463" spans="3:9" x14ac:dyDescent="0.25">
      <c r="C463" s="835"/>
      <c r="D463" s="835"/>
      <c r="E463" s="835"/>
      <c r="F463" s="835"/>
      <c r="G463" s="835"/>
      <c r="H463" s="835"/>
      <c r="I463" s="835"/>
    </row>
    <row r="464" spans="3:9" x14ac:dyDescent="0.25">
      <c r="C464" s="835"/>
      <c r="D464" s="835"/>
      <c r="E464" s="835"/>
      <c r="F464" s="835"/>
      <c r="G464" s="835"/>
      <c r="H464" s="835"/>
      <c r="I464" s="835"/>
    </row>
    <row r="465" spans="3:9" x14ac:dyDescent="0.25">
      <c r="C465" s="835"/>
      <c r="D465" s="835"/>
      <c r="E465" s="835"/>
      <c r="F465" s="835"/>
      <c r="G465" s="835"/>
      <c r="H465" s="835"/>
      <c r="I465" s="835"/>
    </row>
    <row r="466" spans="3:9" x14ac:dyDescent="0.25">
      <c r="C466" s="835"/>
      <c r="D466" s="835"/>
      <c r="E466" s="835"/>
      <c r="F466" s="835"/>
      <c r="G466" s="835"/>
      <c r="H466" s="835"/>
      <c r="I466" s="835"/>
    </row>
    <row r="467" spans="3:9" x14ac:dyDescent="0.25">
      <c r="C467" s="835"/>
      <c r="D467" s="835"/>
      <c r="E467" s="835"/>
      <c r="F467" s="835"/>
      <c r="G467" s="835"/>
      <c r="H467" s="835"/>
      <c r="I467" s="835"/>
    </row>
    <row r="468" spans="3:9" x14ac:dyDescent="0.25">
      <c r="C468" s="835"/>
      <c r="D468" s="835"/>
      <c r="E468" s="835"/>
      <c r="F468" s="835"/>
      <c r="G468" s="835"/>
      <c r="H468" s="835"/>
      <c r="I468" s="835"/>
    </row>
    <row r="469" spans="3:9" x14ac:dyDescent="0.25">
      <c r="C469" s="835"/>
      <c r="D469" s="835"/>
      <c r="E469" s="835"/>
      <c r="F469" s="835"/>
      <c r="G469" s="835"/>
      <c r="H469" s="835"/>
      <c r="I469" s="835"/>
    </row>
    <row r="470" spans="3:9" x14ac:dyDescent="0.25">
      <c r="C470" s="835"/>
      <c r="D470" s="835"/>
      <c r="E470" s="835"/>
      <c r="F470" s="835"/>
      <c r="G470" s="835"/>
      <c r="H470" s="835"/>
      <c r="I470" s="835"/>
    </row>
    <row r="471" spans="3:9" x14ac:dyDescent="0.25">
      <c r="C471" s="835"/>
      <c r="D471" s="835"/>
      <c r="E471" s="835"/>
      <c r="F471" s="835"/>
      <c r="G471" s="835"/>
      <c r="H471" s="835"/>
      <c r="I471" s="835"/>
    </row>
    <row r="472" spans="3:9" x14ac:dyDescent="0.25">
      <c r="C472" s="835"/>
      <c r="D472" s="835"/>
      <c r="E472" s="835"/>
      <c r="F472" s="835"/>
      <c r="G472" s="835"/>
      <c r="H472" s="835"/>
      <c r="I472" s="835"/>
    </row>
    <row r="473" spans="3:9" x14ac:dyDescent="0.25">
      <c r="C473" s="835"/>
      <c r="D473" s="835"/>
      <c r="E473" s="835"/>
      <c r="F473" s="835"/>
      <c r="G473" s="835"/>
      <c r="H473" s="835"/>
      <c r="I473" s="835"/>
    </row>
    <row r="474" spans="3:9" x14ac:dyDescent="0.25">
      <c r="C474" s="835"/>
      <c r="D474" s="835"/>
      <c r="E474" s="835"/>
      <c r="F474" s="835"/>
      <c r="G474" s="835"/>
      <c r="H474" s="835"/>
      <c r="I474" s="835"/>
    </row>
    <row r="475" spans="3:9" x14ac:dyDescent="0.25">
      <c r="C475" s="835"/>
      <c r="D475" s="835"/>
      <c r="E475" s="835"/>
      <c r="F475" s="835"/>
      <c r="G475" s="835"/>
      <c r="H475" s="835"/>
      <c r="I475" s="835"/>
    </row>
    <row r="476" spans="3:9" x14ac:dyDescent="0.25">
      <c r="C476" s="835"/>
      <c r="D476" s="835"/>
      <c r="E476" s="835"/>
      <c r="F476" s="835"/>
      <c r="G476" s="835"/>
      <c r="H476" s="835"/>
      <c r="I476" s="835"/>
    </row>
    <row r="477" spans="3:9" x14ac:dyDescent="0.25">
      <c r="C477" s="835"/>
      <c r="D477" s="835"/>
      <c r="E477" s="835"/>
      <c r="F477" s="835"/>
      <c r="G477" s="835"/>
      <c r="H477" s="835"/>
      <c r="I477" s="835"/>
    </row>
    <row r="478" spans="3:9" x14ac:dyDescent="0.25">
      <c r="C478" s="835"/>
      <c r="D478" s="835"/>
      <c r="E478" s="835"/>
      <c r="F478" s="835"/>
      <c r="G478" s="835"/>
      <c r="H478" s="835"/>
      <c r="I478" s="835"/>
    </row>
    <row r="479" spans="3:9" x14ac:dyDescent="0.25">
      <c r="C479" s="835"/>
      <c r="D479" s="835"/>
      <c r="E479" s="835"/>
      <c r="F479" s="835"/>
      <c r="G479" s="835"/>
      <c r="H479" s="835"/>
      <c r="I479" s="835"/>
    </row>
    <row r="480" spans="3:9" x14ac:dyDescent="0.25">
      <c r="C480" s="835"/>
      <c r="D480" s="835"/>
      <c r="E480" s="835"/>
      <c r="F480" s="835"/>
      <c r="G480" s="835"/>
      <c r="H480" s="835"/>
      <c r="I480" s="835"/>
    </row>
    <row r="481" spans="3:9" x14ac:dyDescent="0.25">
      <c r="C481" s="835"/>
      <c r="D481" s="835"/>
      <c r="E481" s="835"/>
      <c r="F481" s="835"/>
      <c r="G481" s="835"/>
      <c r="H481" s="835"/>
      <c r="I481" s="835"/>
    </row>
    <row r="482" spans="3:9" x14ac:dyDescent="0.25">
      <c r="C482" s="835"/>
      <c r="D482" s="835"/>
      <c r="E482" s="835"/>
      <c r="F482" s="835"/>
      <c r="G482" s="835"/>
      <c r="H482" s="835"/>
      <c r="I482" s="835"/>
    </row>
    <row r="483" spans="3:9" x14ac:dyDescent="0.25">
      <c r="C483" s="835"/>
      <c r="D483" s="835"/>
      <c r="E483" s="835"/>
      <c r="F483" s="835"/>
      <c r="G483" s="835"/>
      <c r="H483" s="835"/>
      <c r="I483" s="835"/>
    </row>
    <row r="484" spans="3:9" x14ac:dyDescent="0.25">
      <c r="C484" s="835"/>
      <c r="D484" s="835"/>
      <c r="E484" s="835"/>
      <c r="F484" s="835"/>
      <c r="G484" s="835"/>
      <c r="H484" s="835"/>
      <c r="I484" s="835"/>
    </row>
    <row r="485" spans="3:9" x14ac:dyDescent="0.25">
      <c r="C485" s="835"/>
      <c r="D485" s="835"/>
      <c r="E485" s="835"/>
      <c r="F485" s="835"/>
      <c r="G485" s="835"/>
      <c r="H485" s="835"/>
      <c r="I485" s="835"/>
    </row>
    <row r="486" spans="3:9" x14ac:dyDescent="0.25">
      <c r="C486" s="835"/>
      <c r="D486" s="835"/>
      <c r="E486" s="835"/>
      <c r="F486" s="835"/>
      <c r="G486" s="835"/>
      <c r="H486" s="835"/>
      <c r="I486" s="835"/>
    </row>
    <row r="487" spans="3:9" x14ac:dyDescent="0.25">
      <c r="C487" s="835"/>
      <c r="D487" s="835"/>
      <c r="E487" s="835"/>
      <c r="F487" s="835"/>
      <c r="G487" s="835"/>
      <c r="H487" s="835"/>
      <c r="I487" s="835"/>
    </row>
    <row r="488" spans="3:9" x14ac:dyDescent="0.25">
      <c r="C488" s="835"/>
      <c r="D488" s="835"/>
      <c r="E488" s="835"/>
      <c r="F488" s="835"/>
      <c r="G488" s="835"/>
      <c r="H488" s="835"/>
      <c r="I488" s="835"/>
    </row>
    <row r="489" spans="3:9" x14ac:dyDescent="0.25">
      <c r="C489" s="835"/>
      <c r="D489" s="835"/>
      <c r="E489" s="835"/>
      <c r="F489" s="835"/>
      <c r="G489" s="835"/>
      <c r="H489" s="835"/>
      <c r="I489" s="835"/>
    </row>
    <row r="490" spans="3:9" x14ac:dyDescent="0.25">
      <c r="C490" s="835"/>
      <c r="D490" s="835"/>
      <c r="E490" s="835"/>
      <c r="F490" s="835"/>
      <c r="G490" s="835"/>
      <c r="H490" s="835"/>
      <c r="I490" s="835"/>
    </row>
    <row r="491" spans="3:9" x14ac:dyDescent="0.25">
      <c r="C491" s="835"/>
      <c r="D491" s="835"/>
      <c r="E491" s="835"/>
      <c r="F491" s="835"/>
      <c r="G491" s="835"/>
      <c r="H491" s="835"/>
      <c r="I491" s="835"/>
    </row>
    <row r="492" spans="3:9" x14ac:dyDescent="0.25">
      <c r="C492" s="835"/>
      <c r="D492" s="835"/>
      <c r="E492" s="835"/>
      <c r="F492" s="835"/>
      <c r="G492" s="835"/>
      <c r="H492" s="835"/>
      <c r="I492" s="835"/>
    </row>
    <row r="493" spans="3:9" x14ac:dyDescent="0.25">
      <c r="C493" s="835"/>
      <c r="D493" s="835"/>
      <c r="E493" s="835"/>
      <c r="F493" s="835"/>
      <c r="G493" s="835"/>
      <c r="H493" s="835"/>
      <c r="I493" s="835"/>
    </row>
    <row r="494" spans="3:9" x14ac:dyDescent="0.25">
      <c r="C494" s="835"/>
      <c r="D494" s="835"/>
      <c r="E494" s="835"/>
      <c r="F494" s="835"/>
      <c r="G494" s="835"/>
      <c r="H494" s="835"/>
      <c r="I494" s="835"/>
    </row>
    <row r="495" spans="3:9" x14ac:dyDescent="0.25">
      <c r="C495" s="835"/>
      <c r="D495" s="835"/>
      <c r="E495" s="835"/>
      <c r="F495" s="835"/>
      <c r="G495" s="835"/>
      <c r="H495" s="835"/>
      <c r="I495" s="835"/>
    </row>
    <row r="496" spans="3:9" x14ac:dyDescent="0.25">
      <c r="C496" s="835"/>
      <c r="D496" s="835"/>
      <c r="E496" s="835"/>
      <c r="F496" s="835"/>
      <c r="G496" s="835"/>
      <c r="H496" s="835"/>
      <c r="I496" s="835"/>
    </row>
    <row r="497" spans="3:9" x14ac:dyDescent="0.25">
      <c r="C497" s="835"/>
      <c r="D497" s="835"/>
      <c r="E497" s="835"/>
      <c r="F497" s="835"/>
      <c r="G497" s="835"/>
      <c r="H497" s="835"/>
      <c r="I497" s="835"/>
    </row>
    <row r="498" spans="3:9" x14ac:dyDescent="0.25">
      <c r="C498" s="835"/>
      <c r="D498" s="835"/>
      <c r="E498" s="835"/>
      <c r="F498" s="835"/>
      <c r="G498" s="835"/>
      <c r="H498" s="835"/>
      <c r="I498" s="835"/>
    </row>
    <row r="499" spans="3:9" x14ac:dyDescent="0.25">
      <c r="C499" s="835"/>
      <c r="D499" s="835"/>
      <c r="E499" s="835"/>
      <c r="F499" s="835"/>
      <c r="G499" s="835"/>
      <c r="H499" s="835"/>
      <c r="I499" s="835"/>
    </row>
    <row r="500" spans="3:9" x14ac:dyDescent="0.25">
      <c r="C500" s="835"/>
      <c r="D500" s="835"/>
      <c r="E500" s="835"/>
      <c r="F500" s="835"/>
      <c r="G500" s="835"/>
      <c r="H500" s="835"/>
      <c r="I500" s="835"/>
    </row>
    <row r="501" spans="3:9" x14ac:dyDescent="0.25">
      <c r="C501" s="835"/>
      <c r="D501" s="835"/>
      <c r="E501" s="835"/>
      <c r="F501" s="835"/>
      <c r="G501" s="835"/>
      <c r="H501" s="835"/>
      <c r="I501" s="835"/>
    </row>
    <row r="502" spans="3:9" x14ac:dyDescent="0.25">
      <c r="C502" s="835"/>
      <c r="D502" s="835"/>
      <c r="E502" s="835"/>
      <c r="F502" s="835"/>
      <c r="G502" s="835"/>
      <c r="H502" s="835"/>
      <c r="I502" s="835"/>
    </row>
    <row r="503" spans="3:9" x14ac:dyDescent="0.25">
      <c r="C503" s="835"/>
      <c r="D503" s="835"/>
      <c r="E503" s="835"/>
      <c r="F503" s="835"/>
      <c r="G503" s="835"/>
      <c r="H503" s="835"/>
      <c r="I503" s="835"/>
    </row>
    <row r="504" spans="3:9" x14ac:dyDescent="0.25">
      <c r="C504" s="835"/>
      <c r="D504" s="835"/>
      <c r="E504" s="835"/>
      <c r="F504" s="835"/>
      <c r="G504" s="835"/>
      <c r="H504" s="835"/>
      <c r="I504" s="835"/>
    </row>
    <row r="505" spans="3:9" x14ac:dyDescent="0.25">
      <c r="C505" s="835"/>
      <c r="D505" s="835"/>
      <c r="E505" s="835"/>
      <c r="F505" s="835"/>
      <c r="G505" s="835"/>
      <c r="H505" s="835"/>
      <c r="I505" s="835"/>
    </row>
    <row r="506" spans="3:9" x14ac:dyDescent="0.25">
      <c r="C506" s="835"/>
      <c r="D506" s="835"/>
      <c r="E506" s="835"/>
      <c r="F506" s="835"/>
      <c r="G506" s="835"/>
      <c r="H506" s="835"/>
      <c r="I506" s="835"/>
    </row>
    <row r="507" spans="3:9" x14ac:dyDescent="0.25">
      <c r="C507" s="835"/>
      <c r="D507" s="835"/>
      <c r="E507" s="835"/>
      <c r="F507" s="835"/>
      <c r="G507" s="835"/>
      <c r="H507" s="835"/>
      <c r="I507" s="835"/>
    </row>
    <row r="508" spans="3:9" x14ac:dyDescent="0.25">
      <c r="C508" s="835"/>
      <c r="D508" s="835"/>
      <c r="E508" s="835"/>
      <c r="F508" s="835"/>
      <c r="G508" s="835"/>
      <c r="H508" s="835"/>
      <c r="I508" s="835"/>
    </row>
    <row r="509" spans="3:9" x14ac:dyDescent="0.25">
      <c r="C509" s="835"/>
      <c r="D509" s="835"/>
      <c r="E509" s="835"/>
      <c r="F509" s="835"/>
      <c r="G509" s="835"/>
      <c r="H509" s="835"/>
      <c r="I509" s="835"/>
    </row>
    <row r="510" spans="3:9" x14ac:dyDescent="0.25">
      <c r="C510" s="835"/>
      <c r="D510" s="835"/>
      <c r="E510" s="835"/>
      <c r="F510" s="835"/>
      <c r="G510" s="835"/>
      <c r="H510" s="835"/>
      <c r="I510" s="835"/>
    </row>
    <row r="511" spans="3:9" x14ac:dyDescent="0.25">
      <c r="C511" s="835"/>
      <c r="D511" s="835"/>
      <c r="E511" s="835"/>
      <c r="F511" s="835"/>
      <c r="G511" s="835"/>
      <c r="H511" s="835"/>
      <c r="I511" s="835"/>
    </row>
    <row r="512" spans="3:9" x14ac:dyDescent="0.25">
      <c r="C512" s="835"/>
      <c r="D512" s="835"/>
      <c r="E512" s="835"/>
      <c r="F512" s="835"/>
      <c r="G512" s="835"/>
      <c r="H512" s="835"/>
      <c r="I512" s="835"/>
    </row>
    <row r="513" spans="3:9" x14ac:dyDescent="0.25">
      <c r="C513" s="835"/>
      <c r="D513" s="835"/>
      <c r="E513" s="835"/>
      <c r="F513" s="835"/>
      <c r="G513" s="835"/>
      <c r="H513" s="835"/>
      <c r="I513" s="835"/>
    </row>
    <row r="514" spans="3:9" x14ac:dyDescent="0.25">
      <c r="C514" s="835"/>
      <c r="D514" s="835"/>
      <c r="E514" s="835"/>
      <c r="F514" s="835"/>
      <c r="G514" s="835"/>
      <c r="H514" s="835"/>
      <c r="I514" s="835"/>
    </row>
    <row r="515" spans="3:9" x14ac:dyDescent="0.25">
      <c r="C515" s="835"/>
      <c r="D515" s="835"/>
      <c r="E515" s="835"/>
      <c r="F515" s="835"/>
      <c r="G515" s="835"/>
      <c r="H515" s="835"/>
      <c r="I515" s="835"/>
    </row>
    <row r="516" spans="3:9" x14ac:dyDescent="0.25">
      <c r="C516" s="835"/>
      <c r="D516" s="835"/>
      <c r="E516" s="835"/>
      <c r="F516" s="835"/>
      <c r="G516" s="835"/>
      <c r="H516" s="835"/>
      <c r="I516" s="835"/>
    </row>
    <row r="517" spans="3:9" x14ac:dyDescent="0.25">
      <c r="C517" s="835"/>
      <c r="D517" s="835"/>
      <c r="E517" s="835"/>
      <c r="F517" s="835"/>
      <c r="G517" s="835"/>
      <c r="H517" s="835"/>
      <c r="I517" s="835"/>
    </row>
    <row r="518" spans="3:9" x14ac:dyDescent="0.25">
      <c r="C518" s="835"/>
      <c r="D518" s="835"/>
      <c r="E518" s="835"/>
      <c r="F518" s="835"/>
      <c r="G518" s="835"/>
      <c r="H518" s="835"/>
      <c r="I518" s="835"/>
    </row>
    <row r="519" spans="3:9" x14ac:dyDescent="0.25">
      <c r="C519" s="835"/>
      <c r="D519" s="835"/>
      <c r="E519" s="835"/>
      <c r="F519" s="835"/>
      <c r="G519" s="835"/>
      <c r="H519" s="835"/>
      <c r="I519" s="835"/>
    </row>
    <row r="520" spans="3:9" x14ac:dyDescent="0.25">
      <c r="C520" s="835"/>
      <c r="D520" s="835"/>
      <c r="E520" s="835"/>
      <c r="F520" s="835"/>
      <c r="G520" s="835"/>
      <c r="H520" s="835"/>
      <c r="I520" s="835"/>
    </row>
    <row r="521" spans="3:9" x14ac:dyDescent="0.25">
      <c r="C521" s="835"/>
      <c r="D521" s="835"/>
      <c r="E521" s="835"/>
      <c r="F521" s="835"/>
      <c r="G521" s="835"/>
      <c r="H521" s="835"/>
      <c r="I521" s="835"/>
    </row>
    <row r="522" spans="3:9" x14ac:dyDescent="0.25">
      <c r="C522" s="835"/>
      <c r="D522" s="835"/>
      <c r="E522" s="835"/>
      <c r="F522" s="835"/>
      <c r="G522" s="835"/>
      <c r="H522" s="835"/>
      <c r="I522" s="835"/>
    </row>
    <row r="523" spans="3:9" x14ac:dyDescent="0.25">
      <c r="C523" s="835"/>
      <c r="D523" s="835"/>
      <c r="E523" s="835"/>
      <c r="F523" s="835"/>
      <c r="G523" s="835"/>
      <c r="H523" s="835"/>
      <c r="I523" s="835"/>
    </row>
    <row r="524" spans="3:9" x14ac:dyDescent="0.25">
      <c r="C524" s="835"/>
      <c r="D524" s="835"/>
      <c r="E524" s="835"/>
      <c r="F524" s="835"/>
      <c r="G524" s="835"/>
      <c r="H524" s="835"/>
      <c r="I524" s="835"/>
    </row>
    <row r="525" spans="3:9" x14ac:dyDescent="0.25">
      <c r="C525" s="835"/>
      <c r="D525" s="835"/>
      <c r="E525" s="835"/>
      <c r="F525" s="835"/>
      <c r="G525" s="835"/>
      <c r="H525" s="835"/>
      <c r="I525" s="835"/>
    </row>
    <row r="526" spans="3:9" x14ac:dyDescent="0.25">
      <c r="C526" s="835"/>
      <c r="D526" s="835"/>
      <c r="E526" s="835"/>
      <c r="F526" s="835"/>
      <c r="G526" s="835"/>
      <c r="H526" s="835"/>
      <c r="I526" s="835"/>
    </row>
    <row r="527" spans="3:9" x14ac:dyDescent="0.25">
      <c r="C527" s="835"/>
      <c r="D527" s="835"/>
      <c r="E527" s="835"/>
      <c r="F527" s="835"/>
      <c r="G527" s="835"/>
      <c r="H527" s="835"/>
      <c r="I527" s="835"/>
    </row>
    <row r="528" spans="3:9" x14ac:dyDescent="0.25">
      <c r="C528" s="835"/>
      <c r="D528" s="835"/>
      <c r="E528" s="835"/>
      <c r="F528" s="835"/>
      <c r="G528" s="835"/>
      <c r="H528" s="835"/>
      <c r="I528" s="835"/>
    </row>
    <row r="529" spans="3:9" x14ac:dyDescent="0.25">
      <c r="C529" s="835"/>
      <c r="D529" s="835"/>
      <c r="E529" s="835"/>
      <c r="F529" s="835"/>
      <c r="G529" s="835"/>
      <c r="H529" s="835"/>
      <c r="I529" s="835"/>
    </row>
    <row r="530" spans="3:9" x14ac:dyDescent="0.25">
      <c r="C530" s="835"/>
      <c r="D530" s="835"/>
      <c r="E530" s="835"/>
      <c r="F530" s="835"/>
      <c r="G530" s="835"/>
      <c r="H530" s="835"/>
      <c r="I530" s="835"/>
    </row>
    <row r="531" spans="3:9" x14ac:dyDescent="0.25">
      <c r="C531" s="835"/>
      <c r="D531" s="835"/>
      <c r="E531" s="835"/>
      <c r="F531" s="835"/>
      <c r="G531" s="835"/>
      <c r="H531" s="835"/>
      <c r="I531" s="835"/>
    </row>
    <row r="532" spans="3:9" x14ac:dyDescent="0.25">
      <c r="C532" s="835"/>
      <c r="D532" s="835"/>
      <c r="E532" s="835"/>
      <c r="F532" s="835"/>
      <c r="G532" s="835"/>
      <c r="H532" s="835"/>
      <c r="I532" s="835"/>
    </row>
    <row r="533" spans="3:9" x14ac:dyDescent="0.25">
      <c r="C533" s="835"/>
      <c r="D533" s="835"/>
      <c r="E533" s="835"/>
      <c r="F533" s="835"/>
      <c r="G533" s="835"/>
      <c r="H533" s="835"/>
      <c r="I533" s="835"/>
    </row>
    <row r="534" spans="3:9" x14ac:dyDescent="0.25">
      <c r="C534" s="835"/>
      <c r="D534" s="835"/>
      <c r="E534" s="835"/>
      <c r="F534" s="835"/>
      <c r="G534" s="835"/>
      <c r="H534" s="835"/>
      <c r="I534" s="835"/>
    </row>
    <row r="535" spans="3:9" x14ac:dyDescent="0.25">
      <c r="C535" s="835"/>
      <c r="D535" s="835"/>
      <c r="E535" s="835"/>
      <c r="F535" s="835"/>
      <c r="G535" s="835"/>
      <c r="H535" s="835"/>
      <c r="I535" s="835"/>
    </row>
    <row r="536" spans="3:9" x14ac:dyDescent="0.25">
      <c r="C536" s="835"/>
      <c r="D536" s="835"/>
      <c r="E536" s="835"/>
      <c r="F536" s="835"/>
      <c r="G536" s="835"/>
      <c r="H536" s="835"/>
      <c r="I536" s="835"/>
    </row>
    <row r="537" spans="3:9" x14ac:dyDescent="0.25">
      <c r="C537" s="835"/>
      <c r="D537" s="835"/>
      <c r="E537" s="835"/>
      <c r="F537" s="835"/>
      <c r="G537" s="835"/>
      <c r="H537" s="835"/>
      <c r="I537" s="835"/>
    </row>
    <row r="538" spans="3:9" x14ac:dyDescent="0.25">
      <c r="C538" s="835"/>
      <c r="D538" s="835"/>
      <c r="E538" s="835"/>
      <c r="F538" s="835"/>
      <c r="G538" s="835"/>
      <c r="H538" s="835"/>
      <c r="I538" s="835"/>
    </row>
    <row r="539" spans="3:9" x14ac:dyDescent="0.25">
      <c r="C539" s="835"/>
      <c r="D539" s="835"/>
      <c r="E539" s="835"/>
      <c r="F539" s="835"/>
      <c r="G539" s="835"/>
      <c r="H539" s="835"/>
      <c r="I539" s="835"/>
    </row>
    <row r="540" spans="3:9" x14ac:dyDescent="0.25">
      <c r="C540" s="835"/>
      <c r="D540" s="835"/>
      <c r="E540" s="835"/>
      <c r="F540" s="835"/>
      <c r="G540" s="835"/>
      <c r="H540" s="835"/>
      <c r="I540" s="835"/>
    </row>
    <row r="541" spans="3:9" x14ac:dyDescent="0.25">
      <c r="C541" s="835"/>
      <c r="D541" s="835"/>
      <c r="E541" s="835"/>
      <c r="F541" s="835"/>
      <c r="G541" s="835"/>
      <c r="H541" s="835"/>
      <c r="I541" s="835"/>
    </row>
    <row r="542" spans="3:9" x14ac:dyDescent="0.25">
      <c r="C542" s="835"/>
      <c r="D542" s="835"/>
      <c r="E542" s="835"/>
      <c r="F542" s="835"/>
      <c r="G542" s="835"/>
      <c r="H542" s="835"/>
      <c r="I542" s="835"/>
    </row>
    <row r="543" spans="3:9" x14ac:dyDescent="0.25">
      <c r="C543" s="835"/>
      <c r="D543" s="835"/>
      <c r="E543" s="835"/>
      <c r="F543" s="835"/>
      <c r="G543" s="835"/>
      <c r="H543" s="835"/>
      <c r="I543" s="835"/>
    </row>
    <row r="544" spans="3:9" x14ac:dyDescent="0.25">
      <c r="C544" s="835"/>
      <c r="D544" s="835"/>
      <c r="E544" s="835"/>
      <c r="F544" s="835"/>
      <c r="G544" s="835"/>
      <c r="H544" s="835"/>
      <c r="I544" s="835"/>
    </row>
    <row r="545" spans="3:9" x14ac:dyDescent="0.25">
      <c r="C545" s="835"/>
      <c r="D545" s="835"/>
      <c r="E545" s="835"/>
      <c r="F545" s="835"/>
      <c r="G545" s="835"/>
      <c r="H545" s="835"/>
      <c r="I545" s="835"/>
    </row>
    <row r="546" spans="3:9" x14ac:dyDescent="0.25">
      <c r="C546" s="835"/>
      <c r="D546" s="835"/>
      <c r="E546" s="835"/>
      <c r="F546" s="835"/>
      <c r="G546" s="835"/>
      <c r="H546" s="835"/>
      <c r="I546" s="835"/>
    </row>
    <row r="547" spans="3:9" x14ac:dyDescent="0.25">
      <c r="C547" s="835"/>
      <c r="D547" s="835"/>
      <c r="E547" s="835"/>
      <c r="F547" s="835"/>
      <c r="G547" s="835"/>
      <c r="H547" s="835"/>
      <c r="I547" s="835"/>
    </row>
    <row r="548" spans="3:9" x14ac:dyDescent="0.25">
      <c r="C548" s="835"/>
      <c r="D548" s="835"/>
      <c r="E548" s="835"/>
      <c r="F548" s="835"/>
      <c r="G548" s="835"/>
      <c r="H548" s="835"/>
      <c r="I548" s="835"/>
    </row>
    <row r="549" spans="3:9" x14ac:dyDescent="0.25">
      <c r="C549" s="835"/>
      <c r="D549" s="835"/>
      <c r="E549" s="835"/>
      <c r="F549" s="835"/>
      <c r="G549" s="835"/>
      <c r="H549" s="835"/>
      <c r="I549" s="835"/>
    </row>
    <row r="550" spans="3:9" x14ac:dyDescent="0.25">
      <c r="C550" s="835"/>
      <c r="D550" s="835"/>
      <c r="E550" s="835"/>
      <c r="F550" s="835"/>
      <c r="G550" s="835"/>
      <c r="H550" s="835"/>
      <c r="I550" s="835"/>
    </row>
    <row r="551" spans="3:9" x14ac:dyDescent="0.25">
      <c r="C551" s="835"/>
      <c r="D551" s="835"/>
      <c r="E551" s="835"/>
      <c r="F551" s="835"/>
      <c r="G551" s="835"/>
      <c r="H551" s="835"/>
      <c r="I551" s="835"/>
    </row>
    <row r="552" spans="3:9" x14ac:dyDescent="0.25">
      <c r="C552" s="835"/>
      <c r="D552" s="835"/>
      <c r="E552" s="835"/>
      <c r="F552" s="835"/>
      <c r="G552" s="835"/>
      <c r="H552" s="835"/>
      <c r="I552" s="835"/>
    </row>
    <row r="553" spans="3:9" x14ac:dyDescent="0.25">
      <c r="C553" s="835"/>
      <c r="D553" s="835"/>
      <c r="E553" s="835"/>
      <c r="F553" s="835"/>
      <c r="G553" s="835"/>
      <c r="H553" s="835"/>
      <c r="I553" s="835"/>
    </row>
    <row r="554" spans="3:9" x14ac:dyDescent="0.25">
      <c r="C554" s="835"/>
      <c r="D554" s="835"/>
      <c r="E554" s="835"/>
      <c r="F554" s="835"/>
      <c r="G554" s="835"/>
      <c r="H554" s="835"/>
      <c r="I554" s="835"/>
    </row>
    <row r="555" spans="3:9" x14ac:dyDescent="0.25">
      <c r="C555" s="835"/>
      <c r="D555" s="835"/>
      <c r="E555" s="835"/>
      <c r="F555" s="835"/>
      <c r="G555" s="835"/>
      <c r="H555" s="835"/>
      <c r="I555" s="835"/>
    </row>
    <row r="556" spans="3:9" x14ac:dyDescent="0.25">
      <c r="C556" s="835"/>
      <c r="D556" s="835"/>
      <c r="E556" s="835"/>
      <c r="F556" s="835"/>
      <c r="G556" s="835"/>
      <c r="H556" s="835"/>
      <c r="I556" s="835"/>
    </row>
    <row r="557" spans="3:9" x14ac:dyDescent="0.25">
      <c r="C557" s="835"/>
      <c r="D557" s="835"/>
      <c r="E557" s="835"/>
      <c r="F557" s="835"/>
      <c r="G557" s="835"/>
      <c r="H557" s="835"/>
      <c r="I557" s="835"/>
    </row>
    <row r="558" spans="3:9" x14ac:dyDescent="0.25">
      <c r="C558" s="835"/>
      <c r="D558" s="835"/>
      <c r="E558" s="835"/>
      <c r="F558" s="835"/>
      <c r="G558" s="835"/>
      <c r="H558" s="835"/>
      <c r="I558" s="835"/>
    </row>
    <row r="559" spans="3:9" x14ac:dyDescent="0.25">
      <c r="C559" s="835"/>
      <c r="D559" s="835"/>
      <c r="E559" s="835"/>
      <c r="F559" s="835"/>
      <c r="G559" s="835"/>
      <c r="H559" s="835"/>
      <c r="I559" s="835"/>
    </row>
    <row r="560" spans="3:9" x14ac:dyDescent="0.25">
      <c r="C560" s="835"/>
      <c r="D560" s="835"/>
      <c r="E560" s="835"/>
      <c r="F560" s="835"/>
      <c r="G560" s="835"/>
      <c r="H560" s="835"/>
      <c r="I560" s="835"/>
    </row>
    <row r="561" spans="3:9" x14ac:dyDescent="0.25">
      <c r="C561" s="835"/>
      <c r="D561" s="835"/>
      <c r="E561" s="835"/>
      <c r="F561" s="835"/>
      <c r="G561" s="835"/>
      <c r="H561" s="835"/>
      <c r="I561" s="835"/>
    </row>
    <row r="562" spans="3:9" x14ac:dyDescent="0.25">
      <c r="C562" s="835"/>
      <c r="D562" s="835"/>
      <c r="E562" s="835"/>
      <c r="F562" s="835"/>
      <c r="G562" s="835"/>
      <c r="H562" s="835"/>
      <c r="I562" s="835"/>
    </row>
    <row r="563" spans="3:9" x14ac:dyDescent="0.25">
      <c r="C563" s="835"/>
      <c r="D563" s="835"/>
      <c r="E563" s="835"/>
      <c r="F563" s="835"/>
      <c r="G563" s="835"/>
      <c r="H563" s="835"/>
      <c r="I563" s="835"/>
    </row>
    <row r="564" spans="3:9" x14ac:dyDescent="0.25">
      <c r="C564" s="835"/>
      <c r="D564" s="835"/>
      <c r="E564" s="835"/>
      <c r="F564" s="835"/>
      <c r="G564" s="835"/>
      <c r="H564" s="835"/>
      <c r="I564" s="835"/>
    </row>
    <row r="565" spans="3:9" x14ac:dyDescent="0.25">
      <c r="C565" s="835"/>
      <c r="D565" s="835"/>
      <c r="E565" s="835"/>
      <c r="F565" s="835"/>
      <c r="G565" s="835"/>
      <c r="H565" s="835"/>
      <c r="I565" s="835"/>
    </row>
    <row r="566" spans="3:9" x14ac:dyDescent="0.25">
      <c r="I566" s="835"/>
    </row>
    <row r="567" spans="3:9" x14ac:dyDescent="0.25">
      <c r="I567" s="835"/>
    </row>
    <row r="568" spans="3:9" x14ac:dyDescent="0.25">
      <c r="I568" s="835"/>
    </row>
    <row r="569" spans="3:9" x14ac:dyDescent="0.25">
      <c r="I569" s="835"/>
    </row>
    <row r="570" spans="3:9" x14ac:dyDescent="0.25">
      <c r="I570" s="835"/>
    </row>
    <row r="571" spans="3:9" x14ac:dyDescent="0.25">
      <c r="I571" s="835"/>
    </row>
    <row r="572" spans="3:9" x14ac:dyDescent="0.25">
      <c r="I572" s="835"/>
    </row>
    <row r="573" spans="3:9" x14ac:dyDescent="0.25">
      <c r="I573" s="835"/>
    </row>
    <row r="574" spans="3:9" x14ac:dyDescent="0.25">
      <c r="I574" s="835"/>
    </row>
    <row r="575" spans="3:9" x14ac:dyDescent="0.25">
      <c r="I575" s="835"/>
    </row>
    <row r="576" spans="3:9" x14ac:dyDescent="0.25">
      <c r="I576" s="835"/>
    </row>
    <row r="577" spans="9:9" x14ac:dyDescent="0.25">
      <c r="I577" s="835"/>
    </row>
    <row r="578" spans="9:9" x14ac:dyDescent="0.25">
      <c r="I578" s="835"/>
    </row>
    <row r="579" spans="9:9" x14ac:dyDescent="0.25">
      <c r="I579" s="835"/>
    </row>
    <row r="580" spans="9:9" x14ac:dyDescent="0.25">
      <c r="I580" s="835"/>
    </row>
    <row r="581" spans="9:9" x14ac:dyDescent="0.25">
      <c r="I581" s="835"/>
    </row>
    <row r="582" spans="9:9" x14ac:dyDescent="0.25">
      <c r="I582" s="835"/>
    </row>
    <row r="583" spans="9:9" x14ac:dyDescent="0.25">
      <c r="I583" s="835"/>
    </row>
    <row r="584" spans="9:9" x14ac:dyDescent="0.25">
      <c r="I584" s="835"/>
    </row>
    <row r="585" spans="9:9" x14ac:dyDescent="0.25">
      <c r="I585" s="835"/>
    </row>
    <row r="586" spans="9:9" x14ac:dyDescent="0.25">
      <c r="I586" s="835"/>
    </row>
    <row r="587" spans="9:9" x14ac:dyDescent="0.25">
      <c r="I587" s="835"/>
    </row>
    <row r="588" spans="9:9" x14ac:dyDescent="0.25">
      <c r="I588" s="835"/>
    </row>
    <row r="589" spans="9:9" x14ac:dyDescent="0.25">
      <c r="I589" s="835"/>
    </row>
    <row r="590" spans="9:9" x14ac:dyDescent="0.25">
      <c r="I590" s="835"/>
    </row>
    <row r="591" spans="9:9" x14ac:dyDescent="0.25">
      <c r="I591" s="835"/>
    </row>
    <row r="592" spans="9:9" x14ac:dyDescent="0.25">
      <c r="I592" s="835"/>
    </row>
    <row r="593" spans="9:9" x14ac:dyDescent="0.25">
      <c r="I593" s="835"/>
    </row>
    <row r="594" spans="9:9" x14ac:dyDescent="0.25">
      <c r="I594" s="835"/>
    </row>
    <row r="595" spans="9:9" x14ac:dyDescent="0.25">
      <c r="I595" s="835"/>
    </row>
    <row r="596" spans="9:9" x14ac:dyDescent="0.25">
      <c r="I596" s="835"/>
    </row>
    <row r="597" spans="9:9" x14ac:dyDescent="0.25">
      <c r="I597" s="835"/>
    </row>
    <row r="598" spans="9:9" x14ac:dyDescent="0.25">
      <c r="I598" s="835"/>
    </row>
    <row r="599" spans="9:9" x14ac:dyDescent="0.25">
      <c r="I599" s="835"/>
    </row>
    <row r="600" spans="9:9" x14ac:dyDescent="0.25">
      <c r="I600" s="835"/>
    </row>
    <row r="601" spans="9:9" x14ac:dyDescent="0.25">
      <c r="I601" s="835"/>
    </row>
    <row r="602" spans="9:9" x14ac:dyDescent="0.25">
      <c r="I602" s="835"/>
    </row>
    <row r="603" spans="9:9" x14ac:dyDescent="0.25">
      <c r="I603" s="835"/>
    </row>
    <row r="604" spans="9:9" x14ac:dyDescent="0.25">
      <c r="I604" s="835"/>
    </row>
    <row r="605" spans="9:9" x14ac:dyDescent="0.25">
      <c r="I605" s="835"/>
    </row>
    <row r="606" spans="9:9" x14ac:dyDescent="0.25">
      <c r="I606" s="835"/>
    </row>
    <row r="607" spans="9:9" x14ac:dyDescent="0.25">
      <c r="I607" s="835"/>
    </row>
    <row r="608" spans="9:9" x14ac:dyDescent="0.25">
      <c r="I608" s="835"/>
    </row>
    <row r="609" spans="9:9" x14ac:dyDescent="0.25">
      <c r="I609" s="835"/>
    </row>
    <row r="610" spans="9:9" x14ac:dyDescent="0.25">
      <c r="I610" s="835"/>
    </row>
    <row r="611" spans="9:9" x14ac:dyDescent="0.25">
      <c r="I611" s="835"/>
    </row>
    <row r="612" spans="9:9" x14ac:dyDescent="0.25">
      <c r="I612" s="835"/>
    </row>
    <row r="613" spans="9:9" x14ac:dyDescent="0.25">
      <c r="I613" s="835"/>
    </row>
    <row r="614" spans="9:9" x14ac:dyDescent="0.25">
      <c r="I614" s="835"/>
    </row>
    <row r="615" spans="9:9" x14ac:dyDescent="0.25">
      <c r="I615" s="835"/>
    </row>
    <row r="616" spans="9:9" x14ac:dyDescent="0.25">
      <c r="I616" s="835"/>
    </row>
    <row r="617" spans="9:9" x14ac:dyDescent="0.25">
      <c r="I617" s="835"/>
    </row>
    <row r="618" spans="9:9" x14ac:dyDescent="0.25">
      <c r="I618" s="835"/>
    </row>
    <row r="619" spans="9:9" x14ac:dyDescent="0.25">
      <c r="I619" s="835"/>
    </row>
    <row r="620" spans="9:9" x14ac:dyDescent="0.25">
      <c r="I620" s="835"/>
    </row>
    <row r="621" spans="9:9" x14ac:dyDescent="0.25">
      <c r="I621" s="835"/>
    </row>
    <row r="622" spans="9:9" x14ac:dyDescent="0.25">
      <c r="I622" s="835"/>
    </row>
    <row r="623" spans="9:9" x14ac:dyDescent="0.25">
      <c r="I623" s="835"/>
    </row>
    <row r="624" spans="9:9" x14ac:dyDescent="0.25">
      <c r="I624" s="835"/>
    </row>
    <row r="625" spans="9:9" x14ac:dyDescent="0.25">
      <c r="I625" s="835"/>
    </row>
    <row r="626" spans="9:9" x14ac:dyDescent="0.25">
      <c r="I626" s="835"/>
    </row>
    <row r="627" spans="9:9" x14ac:dyDescent="0.25">
      <c r="I627" s="835"/>
    </row>
    <row r="628" spans="9:9" x14ac:dyDescent="0.25">
      <c r="I628" s="835"/>
    </row>
    <row r="629" spans="9:9" x14ac:dyDescent="0.25">
      <c r="I629" s="835"/>
    </row>
  </sheetData>
  <autoFilter ref="A4:I420"/>
  <mergeCells count="131">
    <mergeCell ref="A26:A39"/>
    <mergeCell ref="B26:B39"/>
    <mergeCell ref="A40:A52"/>
    <mergeCell ref="B40:B52"/>
    <mergeCell ref="A53:A54"/>
    <mergeCell ref="B53:B54"/>
    <mergeCell ref="B1:D1"/>
    <mergeCell ref="B2:I2"/>
    <mergeCell ref="A5:A25"/>
    <mergeCell ref="B5:B25"/>
    <mergeCell ref="A69:A80"/>
    <mergeCell ref="B69:B80"/>
    <mergeCell ref="A81:A85"/>
    <mergeCell ref="B81:B85"/>
    <mergeCell ref="A87:A90"/>
    <mergeCell ref="B87:B90"/>
    <mergeCell ref="A56:A62"/>
    <mergeCell ref="B56:B62"/>
    <mergeCell ref="A63:A66"/>
    <mergeCell ref="B63:B66"/>
    <mergeCell ref="A67:A68"/>
    <mergeCell ref="B67:B68"/>
    <mergeCell ref="A104:A109"/>
    <mergeCell ref="B104:B109"/>
    <mergeCell ref="A110:A120"/>
    <mergeCell ref="B110:B120"/>
    <mergeCell ref="A121:A122"/>
    <mergeCell ref="B121:B122"/>
    <mergeCell ref="A91:A94"/>
    <mergeCell ref="B91:B94"/>
    <mergeCell ref="A95:A96"/>
    <mergeCell ref="B95:B96"/>
    <mergeCell ref="A97:A103"/>
    <mergeCell ref="B97:B103"/>
    <mergeCell ref="A140:A147"/>
    <mergeCell ref="B140:B147"/>
    <mergeCell ref="A148:A154"/>
    <mergeCell ref="B148:B154"/>
    <mergeCell ref="A155:A168"/>
    <mergeCell ref="B155:B168"/>
    <mergeCell ref="A123:A127"/>
    <mergeCell ref="B123:B127"/>
    <mergeCell ref="A128:A133"/>
    <mergeCell ref="B128:B133"/>
    <mergeCell ref="A134:A139"/>
    <mergeCell ref="B134:B139"/>
    <mergeCell ref="A191:A210"/>
    <mergeCell ref="B191:B210"/>
    <mergeCell ref="A211:A218"/>
    <mergeCell ref="B211:B218"/>
    <mergeCell ref="A219:A222"/>
    <mergeCell ref="B219:B222"/>
    <mergeCell ref="A170:A174"/>
    <mergeCell ref="B170:B174"/>
    <mergeCell ref="A175:A184"/>
    <mergeCell ref="B175:B184"/>
    <mergeCell ref="A185:A190"/>
    <mergeCell ref="B185:B190"/>
    <mergeCell ref="A235:A239"/>
    <mergeCell ref="B235:B239"/>
    <mergeCell ref="A240:A244"/>
    <mergeCell ref="B240:B244"/>
    <mergeCell ref="A245:A247"/>
    <mergeCell ref="B245:B247"/>
    <mergeCell ref="A223:A227"/>
    <mergeCell ref="B223:B227"/>
    <mergeCell ref="A228:A230"/>
    <mergeCell ref="B228:B230"/>
    <mergeCell ref="A231:A234"/>
    <mergeCell ref="B231:B234"/>
    <mergeCell ref="A262:A266"/>
    <mergeCell ref="B262:B266"/>
    <mergeCell ref="A267:A276"/>
    <mergeCell ref="B267:B276"/>
    <mergeCell ref="A277:A279"/>
    <mergeCell ref="B277:B279"/>
    <mergeCell ref="A248:A252"/>
    <mergeCell ref="B248:B252"/>
    <mergeCell ref="A253:A257"/>
    <mergeCell ref="B253:B257"/>
    <mergeCell ref="A258:A261"/>
    <mergeCell ref="B258:B261"/>
    <mergeCell ref="A302:A307"/>
    <mergeCell ref="B302:B307"/>
    <mergeCell ref="A308:A313"/>
    <mergeCell ref="B308:B313"/>
    <mergeCell ref="A314:A319"/>
    <mergeCell ref="B314:B319"/>
    <mergeCell ref="A280:A284"/>
    <mergeCell ref="B280:B284"/>
    <mergeCell ref="A285:A292"/>
    <mergeCell ref="B285:B292"/>
    <mergeCell ref="A293:A301"/>
    <mergeCell ref="B293:B301"/>
    <mergeCell ref="B364:B368"/>
    <mergeCell ref="A332:A339"/>
    <mergeCell ref="B332:B339"/>
    <mergeCell ref="A340:A342"/>
    <mergeCell ref="B340:B342"/>
    <mergeCell ref="A343:A345"/>
    <mergeCell ref="B343:B345"/>
    <mergeCell ref="A320:A324"/>
    <mergeCell ref="B320:B324"/>
    <mergeCell ref="A325:A328"/>
    <mergeCell ref="B325:B328"/>
    <mergeCell ref="A329:A331"/>
    <mergeCell ref="B329:B331"/>
    <mergeCell ref="A409:A412"/>
    <mergeCell ref="B409:B412"/>
    <mergeCell ref="A414:A415"/>
    <mergeCell ref="B414:B415"/>
    <mergeCell ref="H1:I1"/>
    <mergeCell ref="A420:A421"/>
    <mergeCell ref="B420:B421"/>
    <mergeCell ref="A387:A395"/>
    <mergeCell ref="B387:B395"/>
    <mergeCell ref="A396:A405"/>
    <mergeCell ref="B396:B405"/>
    <mergeCell ref="A406:A408"/>
    <mergeCell ref="B406:B408"/>
    <mergeCell ref="A369:A373"/>
    <mergeCell ref="B369:B373"/>
    <mergeCell ref="A374:A378"/>
    <mergeCell ref="B374:B378"/>
    <mergeCell ref="A379:A386"/>
    <mergeCell ref="B379:B386"/>
    <mergeCell ref="A346:A355"/>
    <mergeCell ref="B346:B355"/>
    <mergeCell ref="A356:A363"/>
    <mergeCell ref="B356:B363"/>
    <mergeCell ref="A364:A368"/>
  </mergeCells>
  <pageMargins left="0.39370078740157483" right="0.39370078740157483" top="0.39370078740157483" bottom="0.39370078740157483" header="0.51181102362204722" footer="0.51181102362204722"/>
  <pageSetup paperSize="9" scale="57" fitToHeight="25" orientation="landscape" verticalDpi="300" r:id="rId1"/>
  <headerFooter alignWithMargins="0"/>
  <rowBreaks count="1" manualBreakCount="1">
    <brk id="3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view="pageBreakPreview" zoomScale="130" zoomScaleNormal="100" zoomScaleSheetLayoutView="130" workbookViewId="0">
      <pane ySplit="3" topLeftCell="A58" activePane="bottomLeft" state="frozen"/>
      <selection activeCell="Q21" sqref="Q21"/>
      <selection pane="bottomLeft" activeCell="H64" sqref="H64"/>
    </sheetView>
  </sheetViews>
  <sheetFormatPr defaultRowHeight="14.25" x14ac:dyDescent="0.2"/>
  <cols>
    <col min="1" max="1" width="11.140625" style="775" customWidth="1"/>
    <col min="2" max="2" width="16.85546875" style="795" customWidth="1"/>
    <col min="3" max="3" width="54.28515625" style="796" customWidth="1"/>
    <col min="4" max="4" width="23.42578125" style="795" customWidth="1"/>
    <col min="5" max="16384" width="9.140625" style="775"/>
  </cols>
  <sheetData>
    <row r="1" spans="1:4" ht="62.25" customHeight="1" x14ac:dyDescent="0.2">
      <c r="B1" s="912"/>
      <c r="C1" s="1170" t="s">
        <v>5594</v>
      </c>
      <c r="D1" s="1170"/>
    </row>
    <row r="2" spans="1:4" ht="36.75" customHeight="1" x14ac:dyDescent="0.2">
      <c r="A2" s="1171" t="s">
        <v>4792</v>
      </c>
      <c r="B2" s="1171"/>
      <c r="C2" s="1171"/>
      <c r="D2" s="1171"/>
    </row>
    <row r="3" spans="1:4" ht="13.5" customHeight="1" x14ac:dyDescent="0.2">
      <c r="A3" s="776"/>
      <c r="B3" s="777"/>
      <c r="C3" s="777"/>
      <c r="D3" s="777"/>
    </row>
    <row r="4" spans="1:4" ht="18" customHeight="1" x14ac:dyDescent="0.2">
      <c r="A4" s="1172" t="s">
        <v>4802</v>
      </c>
      <c r="B4" s="1172"/>
      <c r="C4" s="1172"/>
      <c r="D4" s="1172"/>
    </row>
    <row r="5" spans="1:4" ht="19.5" customHeight="1" x14ac:dyDescent="0.2">
      <c r="A5" s="1173" t="s">
        <v>4777</v>
      </c>
      <c r="B5" s="1173"/>
      <c r="C5" s="1173"/>
      <c r="D5" s="778" t="s">
        <v>4805</v>
      </c>
    </row>
    <row r="6" spans="1:4" ht="18" customHeight="1" x14ac:dyDescent="0.2">
      <c r="A6" s="1174" t="s">
        <v>4778</v>
      </c>
      <c r="B6" s="1174"/>
      <c r="C6" s="1174"/>
      <c r="D6" s="779">
        <v>0.94</v>
      </c>
    </row>
    <row r="7" spans="1:4" ht="18" customHeight="1" x14ac:dyDescent="0.2">
      <c r="A7" s="1174" t="s">
        <v>4779</v>
      </c>
      <c r="B7" s="1174"/>
      <c r="C7" s="1174"/>
      <c r="D7" s="779">
        <v>0.98</v>
      </c>
    </row>
    <row r="8" spans="1:4" ht="18" customHeight="1" x14ac:dyDescent="0.2">
      <c r="A8" s="1175" t="s">
        <v>4780</v>
      </c>
      <c r="B8" s="1175"/>
      <c r="C8" s="1175"/>
      <c r="D8" s="779">
        <v>1</v>
      </c>
    </row>
    <row r="9" spans="1:4" ht="15.75" customHeight="1" x14ac:dyDescent="0.2">
      <c r="A9" s="1175" t="s">
        <v>4781</v>
      </c>
      <c r="B9" s="1175"/>
      <c r="C9" s="1175"/>
      <c r="D9" s="779">
        <v>1.1000000000000001</v>
      </c>
    </row>
    <row r="10" spans="1:4" ht="15.75" customHeight="1" x14ac:dyDescent="0.2">
      <c r="A10" s="1175" t="s">
        <v>4782</v>
      </c>
      <c r="B10" s="1175"/>
      <c r="C10" s="1175"/>
      <c r="D10" s="779">
        <v>1.2</v>
      </c>
    </row>
    <row r="11" spans="1:4" ht="18" customHeight="1" x14ac:dyDescent="0.2">
      <c r="A11" s="1175" t="s">
        <v>4783</v>
      </c>
      <c r="B11" s="1175"/>
      <c r="C11" s="1175"/>
      <c r="D11" s="779">
        <v>1.1000000000000001</v>
      </c>
    </row>
    <row r="12" spans="1:4" ht="18" customHeight="1" x14ac:dyDescent="0.2">
      <c r="A12" s="1175" t="s">
        <v>4784</v>
      </c>
      <c r="B12" s="1175"/>
      <c r="C12" s="1175"/>
      <c r="D12" s="779">
        <v>1.2</v>
      </c>
    </row>
    <row r="13" spans="1:4" x14ac:dyDescent="0.2">
      <c r="A13" s="780"/>
      <c r="B13" s="781"/>
      <c r="C13" s="782"/>
      <c r="D13" s="781"/>
    </row>
    <row r="14" spans="1:4" ht="20.25" customHeight="1" x14ac:dyDescent="0.2">
      <c r="A14" s="1164" t="s">
        <v>4804</v>
      </c>
      <c r="B14" s="1164"/>
      <c r="C14" s="1164"/>
      <c r="D14" s="1164"/>
    </row>
    <row r="15" spans="1:4" ht="21" customHeight="1" x14ac:dyDescent="0.2">
      <c r="A15" s="783" t="s">
        <v>2450</v>
      </c>
      <c r="B15" s="1165" t="s">
        <v>4785</v>
      </c>
      <c r="C15" s="1166"/>
      <c r="D15" s="784" t="s">
        <v>4806</v>
      </c>
    </row>
    <row r="16" spans="1:4" ht="15" x14ac:dyDescent="0.2">
      <c r="A16" s="836" t="s">
        <v>153</v>
      </c>
      <c r="B16" s="1159" t="s">
        <v>154</v>
      </c>
      <c r="C16" s="1160"/>
      <c r="D16" s="837">
        <v>0.8</v>
      </c>
    </row>
    <row r="17" spans="1:4" ht="15" x14ac:dyDescent="0.2">
      <c r="A17" s="836" t="s">
        <v>155</v>
      </c>
      <c r="B17" s="1159" t="s">
        <v>156</v>
      </c>
      <c r="C17" s="1160"/>
      <c r="D17" s="837">
        <v>0.8</v>
      </c>
    </row>
    <row r="18" spans="1:4" ht="15" x14ac:dyDescent="0.2">
      <c r="A18" s="836" t="s">
        <v>157</v>
      </c>
      <c r="B18" s="1159" t="s">
        <v>158</v>
      </c>
      <c r="C18" s="1160"/>
      <c r="D18" s="837">
        <v>0.8</v>
      </c>
    </row>
    <row r="19" spans="1:4" ht="15" x14ac:dyDescent="0.2">
      <c r="A19" s="836" t="s">
        <v>159</v>
      </c>
      <c r="B19" s="1159" t="s">
        <v>160</v>
      </c>
      <c r="C19" s="1160"/>
      <c r="D19" s="837">
        <v>0.8</v>
      </c>
    </row>
    <row r="20" spans="1:4" ht="15" x14ac:dyDescent="0.2">
      <c r="A20" s="836" t="s">
        <v>4941</v>
      </c>
      <c r="B20" s="1159" t="s">
        <v>4942</v>
      </c>
      <c r="C20" s="1160"/>
      <c r="D20" s="837">
        <v>0.9</v>
      </c>
    </row>
    <row r="21" spans="1:4" ht="15" x14ac:dyDescent="0.2">
      <c r="A21" s="785" t="s">
        <v>433</v>
      </c>
      <c r="B21" s="1167" t="s">
        <v>434</v>
      </c>
      <c r="C21" s="1167"/>
      <c r="D21" s="801">
        <v>0.9</v>
      </c>
    </row>
    <row r="22" spans="1:4" ht="15" x14ac:dyDescent="0.2">
      <c r="A22" s="785" t="s">
        <v>435</v>
      </c>
      <c r="B22" s="1167" t="s">
        <v>436</v>
      </c>
      <c r="C22" s="1167"/>
      <c r="D22" s="801">
        <v>0.85</v>
      </c>
    </row>
    <row r="23" spans="1:4" ht="15" x14ac:dyDescent="0.2">
      <c r="A23" s="785" t="s">
        <v>437</v>
      </c>
      <c r="B23" s="1167" t="s">
        <v>438</v>
      </c>
      <c r="C23" s="1167"/>
      <c r="D23" s="801">
        <v>0.85</v>
      </c>
    </row>
    <row r="24" spans="1:4" ht="15" x14ac:dyDescent="0.2">
      <c r="A24" s="785" t="s">
        <v>439</v>
      </c>
      <c r="B24" s="1167" t="s">
        <v>440</v>
      </c>
      <c r="C24" s="1167"/>
      <c r="D24" s="801">
        <v>0.85</v>
      </c>
    </row>
    <row r="25" spans="1:4" ht="15" x14ac:dyDescent="0.2">
      <c r="A25" s="785" t="s">
        <v>441</v>
      </c>
      <c r="B25" s="1167" t="s">
        <v>442</v>
      </c>
      <c r="C25" s="1167"/>
      <c r="D25" s="801">
        <v>0.85</v>
      </c>
    </row>
    <row r="26" spans="1:4" ht="15" x14ac:dyDescent="0.2">
      <c r="A26" s="785" t="s">
        <v>443</v>
      </c>
      <c r="B26" s="1167" t="s">
        <v>444</v>
      </c>
      <c r="C26" s="1167"/>
      <c r="D26" s="801">
        <v>0.85</v>
      </c>
    </row>
    <row r="27" spans="1:4" ht="15" x14ac:dyDescent="0.2">
      <c r="A27" s="836" t="s">
        <v>751</v>
      </c>
      <c r="B27" s="1158" t="s">
        <v>752</v>
      </c>
      <c r="C27" s="1158"/>
      <c r="D27" s="801">
        <v>1.05</v>
      </c>
    </row>
    <row r="28" spans="1:4" ht="15" x14ac:dyDescent="0.2">
      <c r="A28" s="836" t="s">
        <v>753</v>
      </c>
      <c r="B28" s="1158" t="s">
        <v>754</v>
      </c>
      <c r="C28" s="1158"/>
      <c r="D28" s="801">
        <v>1.05</v>
      </c>
    </row>
    <row r="29" spans="1:4" ht="15" x14ac:dyDescent="0.2">
      <c r="A29" s="836" t="s">
        <v>755</v>
      </c>
      <c r="B29" s="1158" t="s">
        <v>756</v>
      </c>
      <c r="C29" s="1158"/>
      <c r="D29" s="801">
        <v>1.05</v>
      </c>
    </row>
    <row r="30" spans="1:4" ht="30.75" customHeight="1" x14ac:dyDescent="0.2">
      <c r="A30" s="836" t="s">
        <v>757</v>
      </c>
      <c r="B30" s="1158" t="s">
        <v>758</v>
      </c>
      <c r="C30" s="1158"/>
      <c r="D30" s="801">
        <v>1.05</v>
      </c>
    </row>
    <row r="31" spans="1:4" ht="30" customHeight="1" x14ac:dyDescent="0.2">
      <c r="A31" s="836" t="s">
        <v>759</v>
      </c>
      <c r="B31" s="1158" t="s">
        <v>760</v>
      </c>
      <c r="C31" s="1158"/>
      <c r="D31" s="801">
        <v>1.05</v>
      </c>
    </row>
    <row r="32" spans="1:4" ht="29.25" customHeight="1" x14ac:dyDescent="0.2">
      <c r="A32" s="836" t="s">
        <v>761</v>
      </c>
      <c r="B32" s="1158" t="s">
        <v>762</v>
      </c>
      <c r="C32" s="1158"/>
      <c r="D32" s="801">
        <v>1.05</v>
      </c>
    </row>
    <row r="33" spans="1:4" ht="29.25" customHeight="1" x14ac:dyDescent="0.2">
      <c r="A33" s="836" t="s">
        <v>763</v>
      </c>
      <c r="B33" s="1158" t="s">
        <v>764</v>
      </c>
      <c r="C33" s="1158"/>
      <c r="D33" s="801">
        <v>1.05</v>
      </c>
    </row>
    <row r="34" spans="1:4" ht="15" x14ac:dyDescent="0.2">
      <c r="A34" s="836" t="s">
        <v>765</v>
      </c>
      <c r="B34" s="1158" t="s">
        <v>766</v>
      </c>
      <c r="C34" s="1158"/>
      <c r="D34" s="801">
        <v>1.05</v>
      </c>
    </row>
    <row r="35" spans="1:4" ht="15" x14ac:dyDescent="0.2">
      <c r="A35" s="836" t="s">
        <v>767</v>
      </c>
      <c r="B35" s="1158" t="s">
        <v>768</v>
      </c>
      <c r="C35" s="1158"/>
      <c r="D35" s="801">
        <v>1.05</v>
      </c>
    </row>
    <row r="36" spans="1:4" ht="15" x14ac:dyDescent="0.2">
      <c r="A36" s="836" t="s">
        <v>769</v>
      </c>
      <c r="B36" s="1158" t="s">
        <v>770</v>
      </c>
      <c r="C36" s="1158"/>
      <c r="D36" s="801">
        <v>1.05</v>
      </c>
    </row>
    <row r="37" spans="1:4" ht="29.25" customHeight="1" x14ac:dyDescent="0.2">
      <c r="A37" s="836" t="s">
        <v>771</v>
      </c>
      <c r="B37" s="1158" t="s">
        <v>772</v>
      </c>
      <c r="C37" s="1158"/>
      <c r="D37" s="801">
        <v>1.05</v>
      </c>
    </row>
    <row r="38" spans="1:4" ht="29.25" customHeight="1" x14ac:dyDescent="0.2">
      <c r="A38" s="836" t="s">
        <v>773</v>
      </c>
      <c r="B38" s="1158" t="s">
        <v>774</v>
      </c>
      <c r="C38" s="1158"/>
      <c r="D38" s="801">
        <v>1.05</v>
      </c>
    </row>
    <row r="39" spans="1:4" ht="29.25" customHeight="1" x14ac:dyDescent="0.2">
      <c r="A39" s="836" t="s">
        <v>775</v>
      </c>
      <c r="B39" s="1158" t="s">
        <v>776</v>
      </c>
      <c r="C39" s="1158"/>
      <c r="D39" s="801">
        <v>1.05</v>
      </c>
    </row>
    <row r="40" spans="1:4" ht="29.25" customHeight="1" x14ac:dyDescent="0.2">
      <c r="A40" s="836" t="s">
        <v>777</v>
      </c>
      <c r="B40" s="1158" t="s">
        <v>778</v>
      </c>
      <c r="C40" s="1158"/>
      <c r="D40" s="801">
        <v>1.05</v>
      </c>
    </row>
    <row r="41" spans="1:4" ht="29.25" customHeight="1" x14ac:dyDescent="0.2">
      <c r="A41" s="836" t="s">
        <v>779</v>
      </c>
      <c r="B41" s="1158" t="s">
        <v>780</v>
      </c>
      <c r="C41" s="1158"/>
      <c r="D41" s="801">
        <v>1.05</v>
      </c>
    </row>
    <row r="42" spans="1:4" ht="29.25" customHeight="1" x14ac:dyDescent="0.2">
      <c r="A42" s="836" t="s">
        <v>781</v>
      </c>
      <c r="B42" s="1158" t="s">
        <v>782</v>
      </c>
      <c r="C42" s="1158"/>
      <c r="D42" s="801">
        <v>1.05</v>
      </c>
    </row>
    <row r="43" spans="1:4" ht="29.25" customHeight="1" x14ac:dyDescent="0.2">
      <c r="A43" s="836" t="s">
        <v>783</v>
      </c>
      <c r="B43" s="1158" t="s">
        <v>784</v>
      </c>
      <c r="C43" s="1158"/>
      <c r="D43" s="801">
        <v>1.05</v>
      </c>
    </row>
    <row r="44" spans="1:4" ht="29.25" customHeight="1" x14ac:dyDescent="0.2">
      <c r="A44" s="836" t="s">
        <v>785</v>
      </c>
      <c r="B44" s="1158" t="s">
        <v>786</v>
      </c>
      <c r="C44" s="1158"/>
      <c r="D44" s="801">
        <v>1.05</v>
      </c>
    </row>
    <row r="45" spans="1:4" ht="29.25" customHeight="1" x14ac:dyDescent="0.2">
      <c r="A45" s="836" t="s">
        <v>787</v>
      </c>
      <c r="B45" s="1158" t="s">
        <v>789</v>
      </c>
      <c r="C45" s="1158"/>
      <c r="D45" s="801">
        <v>1.05</v>
      </c>
    </row>
    <row r="46" spans="1:4" ht="29.25" customHeight="1" x14ac:dyDescent="0.2">
      <c r="A46" s="836" t="s">
        <v>788</v>
      </c>
      <c r="B46" s="1158" t="s">
        <v>791</v>
      </c>
      <c r="C46" s="1158"/>
      <c r="D46" s="801">
        <v>1.05</v>
      </c>
    </row>
    <row r="47" spans="1:4" ht="29.25" customHeight="1" x14ac:dyDescent="0.2">
      <c r="A47" s="836" t="s">
        <v>790</v>
      </c>
      <c r="B47" s="1158" t="s">
        <v>4949</v>
      </c>
      <c r="C47" s="1158"/>
      <c r="D47" s="801">
        <v>1.05</v>
      </c>
    </row>
    <row r="48" spans="1:4" ht="29.25" customHeight="1" x14ac:dyDescent="0.2">
      <c r="A48" s="836" t="s">
        <v>792</v>
      </c>
      <c r="B48" s="1158" t="s">
        <v>4950</v>
      </c>
      <c r="C48" s="1158"/>
      <c r="D48" s="801">
        <v>1.05</v>
      </c>
    </row>
    <row r="49" spans="1:4" ht="29.25" customHeight="1" x14ac:dyDescent="0.2">
      <c r="A49" s="836" t="s">
        <v>793</v>
      </c>
      <c r="B49" s="1158" t="s">
        <v>5328</v>
      </c>
      <c r="C49" s="1158"/>
      <c r="D49" s="801">
        <v>1.05</v>
      </c>
    </row>
    <row r="50" spans="1:4" ht="15" x14ac:dyDescent="0.2">
      <c r="A50" s="875"/>
      <c r="B50" s="876"/>
      <c r="C50" s="876"/>
      <c r="D50" s="877"/>
    </row>
    <row r="51" spans="1:4" ht="15" x14ac:dyDescent="0.2">
      <c r="A51" s="875"/>
      <c r="B51" s="876"/>
      <c r="C51" s="876"/>
      <c r="D51" s="877"/>
    </row>
    <row r="52" spans="1:4" ht="15" x14ac:dyDescent="0.2">
      <c r="A52" s="875"/>
      <c r="B52" s="876"/>
      <c r="C52" s="876"/>
      <c r="D52" s="877"/>
    </row>
    <row r="53" spans="1:4" ht="15" x14ac:dyDescent="0.2">
      <c r="A53" s="875"/>
      <c r="B53" s="876"/>
      <c r="C53" s="876"/>
      <c r="D53" s="877"/>
    </row>
    <row r="54" spans="1:4" ht="12.75" customHeight="1" x14ac:dyDescent="0.2">
      <c r="A54" s="780"/>
      <c r="B54" s="781"/>
      <c r="C54" s="782"/>
      <c r="D54" s="781"/>
    </row>
    <row r="55" spans="1:4" ht="29.25" customHeight="1" x14ac:dyDescent="0.2">
      <c r="A55" s="1164" t="s">
        <v>4786</v>
      </c>
      <c r="B55" s="1164"/>
      <c r="C55" s="1164"/>
      <c r="D55" s="1164"/>
    </row>
    <row r="56" spans="1:4" ht="31.5" customHeight="1" x14ac:dyDescent="0.2">
      <c r="A56" s="1168" t="s">
        <v>2448</v>
      </c>
      <c r="B56" s="1168"/>
      <c r="C56" s="1168"/>
      <c r="D56" s="784" t="s">
        <v>2449</v>
      </c>
    </row>
    <row r="57" spans="1:4" ht="28.5" customHeight="1" x14ac:dyDescent="0.2">
      <c r="A57" s="1169" t="s">
        <v>4787</v>
      </c>
      <c r="B57" s="1169"/>
      <c r="C57" s="1169"/>
      <c r="D57" s="786">
        <v>1.05</v>
      </c>
    </row>
    <row r="58" spans="1:4" ht="18.75" customHeight="1" x14ac:dyDescent="0.2">
      <c r="A58" s="1161" t="s">
        <v>4788</v>
      </c>
      <c r="B58" s="1162"/>
      <c r="C58" s="1162"/>
      <c r="D58" s="1163"/>
    </row>
    <row r="59" spans="1:4" x14ac:dyDescent="0.2">
      <c r="A59" s="787" t="s">
        <v>2451</v>
      </c>
      <c r="B59" s="788" t="s">
        <v>2452</v>
      </c>
      <c r="C59" s="788" t="s">
        <v>4789</v>
      </c>
      <c r="D59" s="789"/>
    </row>
    <row r="60" spans="1:4" ht="28.5" x14ac:dyDescent="0.2">
      <c r="A60" s="790" t="s">
        <v>433</v>
      </c>
      <c r="B60" s="791" t="s">
        <v>2454</v>
      </c>
      <c r="C60" s="791" t="s">
        <v>2455</v>
      </c>
      <c r="D60" s="792">
        <v>1.2</v>
      </c>
    </row>
    <row r="61" spans="1:4" x14ac:dyDescent="0.2">
      <c r="A61" s="790" t="s">
        <v>433</v>
      </c>
      <c r="B61" s="791" t="s">
        <v>2456</v>
      </c>
      <c r="C61" s="791" t="s">
        <v>2457</v>
      </c>
      <c r="D61" s="792">
        <v>1.2</v>
      </c>
    </row>
    <row r="62" spans="1:4" x14ac:dyDescent="0.2">
      <c r="A62" s="790" t="s">
        <v>433</v>
      </c>
      <c r="B62" s="791" t="s">
        <v>2458</v>
      </c>
      <c r="C62" s="791" t="s">
        <v>2459</v>
      </c>
      <c r="D62" s="792">
        <v>1.2</v>
      </c>
    </row>
    <row r="63" spans="1:4" x14ac:dyDescent="0.2">
      <c r="A63" s="790" t="s">
        <v>433</v>
      </c>
      <c r="B63" s="791" t="s">
        <v>2460</v>
      </c>
      <c r="C63" s="791" t="s">
        <v>2461</v>
      </c>
      <c r="D63" s="792">
        <v>1.2</v>
      </c>
    </row>
    <row r="64" spans="1:4" x14ac:dyDescent="0.2">
      <c r="A64" s="790" t="s">
        <v>433</v>
      </c>
      <c r="B64" s="791" t="s">
        <v>2462</v>
      </c>
      <c r="C64" s="791" t="s">
        <v>2463</v>
      </c>
      <c r="D64" s="792">
        <v>1.2</v>
      </c>
    </row>
    <row r="65" spans="1:4" x14ac:dyDescent="0.2">
      <c r="A65" s="790" t="s">
        <v>433</v>
      </c>
      <c r="B65" s="791" t="s">
        <v>2464</v>
      </c>
      <c r="C65" s="791" t="s">
        <v>2465</v>
      </c>
      <c r="D65" s="792">
        <v>1.2</v>
      </c>
    </row>
    <row r="66" spans="1:4" x14ac:dyDescent="0.2">
      <c r="A66" s="790" t="s">
        <v>433</v>
      </c>
      <c r="B66" s="791" t="s">
        <v>2466</v>
      </c>
      <c r="C66" s="791" t="s">
        <v>2467</v>
      </c>
      <c r="D66" s="792">
        <v>1.2</v>
      </c>
    </row>
    <row r="67" spans="1:4" x14ac:dyDescent="0.2">
      <c r="A67" s="790" t="s">
        <v>437</v>
      </c>
      <c r="B67" s="791" t="s">
        <v>2468</v>
      </c>
      <c r="C67" s="791" t="s">
        <v>2469</v>
      </c>
      <c r="D67" s="792">
        <v>1.2</v>
      </c>
    </row>
    <row r="68" spans="1:4" x14ac:dyDescent="0.2">
      <c r="A68" s="790" t="s">
        <v>435</v>
      </c>
      <c r="B68" s="791" t="s">
        <v>2470</v>
      </c>
      <c r="C68" s="791" t="s">
        <v>2471</v>
      </c>
      <c r="D68" s="792">
        <v>1.4</v>
      </c>
    </row>
    <row r="69" spans="1:4" x14ac:dyDescent="0.2">
      <c r="A69" s="790" t="s">
        <v>435</v>
      </c>
      <c r="B69" s="791" t="s">
        <v>2472</v>
      </c>
      <c r="C69" s="791" t="s">
        <v>2473</v>
      </c>
      <c r="D69" s="792">
        <v>1.4</v>
      </c>
    </row>
    <row r="70" spans="1:4" x14ac:dyDescent="0.2">
      <c r="A70" s="790" t="s">
        <v>439</v>
      </c>
      <c r="B70" s="791" t="s">
        <v>2474</v>
      </c>
      <c r="C70" s="791" t="s">
        <v>2475</v>
      </c>
      <c r="D70" s="792">
        <v>1.6</v>
      </c>
    </row>
    <row r="71" spans="1:4" ht="28.5" x14ac:dyDescent="0.2">
      <c r="A71" s="790" t="s">
        <v>441</v>
      </c>
      <c r="B71" s="791" t="s">
        <v>4790</v>
      </c>
      <c r="C71" s="793" t="s">
        <v>4791</v>
      </c>
      <c r="D71" s="794">
        <v>1.7</v>
      </c>
    </row>
    <row r="72" spans="1:4" ht="28.5" x14ac:dyDescent="0.2">
      <c r="A72" s="790" t="s">
        <v>441</v>
      </c>
      <c r="B72" s="791" t="s">
        <v>2476</v>
      </c>
      <c r="C72" s="791" t="s">
        <v>2477</v>
      </c>
      <c r="D72" s="794">
        <v>1.7</v>
      </c>
    </row>
  </sheetData>
  <mergeCells count="51">
    <mergeCell ref="A12:C12"/>
    <mergeCell ref="A7:C7"/>
    <mergeCell ref="A8:C8"/>
    <mergeCell ref="A9:C9"/>
    <mergeCell ref="A10:C10"/>
    <mergeCell ref="A11:C11"/>
    <mergeCell ref="C1:D1"/>
    <mergeCell ref="A2:D2"/>
    <mergeCell ref="A4:D4"/>
    <mergeCell ref="A5:C5"/>
    <mergeCell ref="A6:C6"/>
    <mergeCell ref="A58:D58"/>
    <mergeCell ref="A14:D14"/>
    <mergeCell ref="B15:C15"/>
    <mergeCell ref="B21:C21"/>
    <mergeCell ref="B22:C22"/>
    <mergeCell ref="B23:C23"/>
    <mergeCell ref="B24:C24"/>
    <mergeCell ref="B25:C25"/>
    <mergeCell ref="B26:C26"/>
    <mergeCell ref="A55:D55"/>
    <mergeCell ref="A56:C56"/>
    <mergeCell ref="A57:C57"/>
    <mergeCell ref="B16:C16"/>
    <mergeCell ref="B17:C17"/>
    <mergeCell ref="B18:C18"/>
    <mergeCell ref="B19:C19"/>
    <mergeCell ref="B20:C20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6:C46"/>
    <mergeCell ref="B47:C47"/>
    <mergeCell ref="B48:C48"/>
    <mergeCell ref="B49:C49"/>
    <mergeCell ref="B41:C41"/>
    <mergeCell ref="B42:C42"/>
    <mergeCell ref="B43:C43"/>
    <mergeCell ref="B44:C44"/>
    <mergeCell ref="B45:C45"/>
  </mergeCells>
  <pageMargins left="0.74803149606299213" right="0.55118110236220474" top="0.59055118110236227" bottom="0.59055118110236227" header="0.51181102362204722" footer="0.51181102362204722"/>
  <pageSetup paperSize="9"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Normal="100" zoomScaleSheetLayoutView="100" workbookViewId="0">
      <pane ySplit="7" topLeftCell="A8" activePane="bottomLeft" state="frozen"/>
      <selection pane="bottomLeft" activeCell="L11" sqref="L11"/>
    </sheetView>
  </sheetViews>
  <sheetFormatPr defaultRowHeight="15" x14ac:dyDescent="0.25"/>
  <cols>
    <col min="1" max="1" width="10.28515625" style="993" hidden="1" customWidth="1"/>
    <col min="2" max="2" width="11" style="999" customWidth="1"/>
    <col min="3" max="3" width="61.42578125" style="982" customWidth="1"/>
    <col min="4" max="4" width="13.7109375" style="982" customWidth="1"/>
    <col min="5" max="6" width="12" style="982" customWidth="1"/>
    <col min="7" max="7" width="16" style="982" customWidth="1"/>
    <col min="8" max="16384" width="9.140625" style="982"/>
  </cols>
  <sheetData>
    <row r="1" spans="1:14" ht="58.5" customHeight="1" x14ac:dyDescent="0.25">
      <c r="A1" s="802" t="s">
        <v>4812</v>
      </c>
      <c r="B1" s="800"/>
      <c r="C1" s="1129" t="s">
        <v>5593</v>
      </c>
      <c r="D1" s="1129"/>
      <c r="E1" s="1129"/>
      <c r="F1" s="1129"/>
      <c r="G1" s="1129"/>
    </row>
    <row r="2" spans="1:14" ht="66" customHeight="1" x14ac:dyDescent="0.25">
      <c r="A2" s="1135" t="s">
        <v>4808</v>
      </c>
      <c r="B2" s="1135"/>
      <c r="C2" s="1135"/>
      <c r="D2" s="1135"/>
      <c r="E2" s="1135"/>
      <c r="F2" s="1135"/>
      <c r="G2" s="1135"/>
    </row>
    <row r="3" spans="1:14" ht="7.5" customHeight="1" x14ac:dyDescent="0.25">
      <c r="A3" s="803"/>
      <c r="B3" s="1130"/>
      <c r="C3" s="1130"/>
      <c r="D3" s="920"/>
      <c r="E3" s="920"/>
      <c r="F3" s="920"/>
      <c r="G3" s="920"/>
    </row>
    <row r="4" spans="1:14" ht="15.75" x14ac:dyDescent="0.25">
      <c r="A4" s="1131" t="s">
        <v>4797</v>
      </c>
      <c r="B4" s="1131"/>
      <c r="C4" s="1131"/>
      <c r="D4" s="983">
        <v>23322.86</v>
      </c>
      <c r="E4" s="798"/>
      <c r="F4" s="798"/>
      <c r="G4" s="920"/>
    </row>
    <row r="5" spans="1:14" ht="15.75" x14ac:dyDescent="0.25">
      <c r="A5" s="1131" t="s">
        <v>4800</v>
      </c>
      <c r="B5" s="1131"/>
      <c r="C5" s="1131"/>
      <c r="D5" s="797">
        <v>1.105</v>
      </c>
      <c r="E5" s="799"/>
      <c r="F5" s="799"/>
      <c r="G5" s="920"/>
    </row>
    <row r="6" spans="1:14" ht="7.5" customHeight="1" x14ac:dyDescent="0.25">
      <c r="A6" s="803"/>
      <c r="B6" s="1128"/>
      <c r="C6" s="1128"/>
      <c r="D6" s="920"/>
      <c r="E6" s="920"/>
      <c r="F6" s="920"/>
      <c r="G6" s="920"/>
    </row>
    <row r="7" spans="1:14" ht="33" customHeight="1" x14ac:dyDescent="0.25">
      <c r="A7" s="805" t="s">
        <v>0</v>
      </c>
      <c r="B7" s="4" t="s">
        <v>1</v>
      </c>
      <c r="C7" s="5" t="s">
        <v>797</v>
      </c>
      <c r="D7" s="4" t="s">
        <v>4795</v>
      </c>
      <c r="E7" s="4" t="s">
        <v>4801</v>
      </c>
      <c r="F7" s="4" t="s">
        <v>4803</v>
      </c>
      <c r="G7" s="4" t="s">
        <v>4794</v>
      </c>
      <c r="I7" s="992"/>
      <c r="J7" s="992"/>
      <c r="K7" s="992"/>
      <c r="L7" s="992"/>
      <c r="M7" s="992"/>
      <c r="N7" s="992"/>
    </row>
    <row r="8" spans="1:14" ht="45" x14ac:dyDescent="0.25">
      <c r="A8" s="984">
        <v>156</v>
      </c>
      <c r="B8" s="994" t="s">
        <v>329</v>
      </c>
      <c r="C8" s="995" t="s">
        <v>330</v>
      </c>
      <c r="D8" s="838">
        <v>0.51</v>
      </c>
      <c r="E8" s="996">
        <v>0.50509999999999999</v>
      </c>
      <c r="F8" s="997">
        <v>1.1000000000000001</v>
      </c>
      <c r="G8" s="998">
        <f>$D$4*D8*((100%-E8)+E8*$D$5*F8)</f>
        <v>13189.38</v>
      </c>
      <c r="I8" s="992"/>
      <c r="J8" s="992"/>
      <c r="K8" s="992"/>
      <c r="L8" s="992"/>
      <c r="M8" s="992"/>
      <c r="N8" s="992"/>
    </row>
    <row r="9" spans="1:14" ht="45" x14ac:dyDescent="0.25">
      <c r="A9" s="984">
        <v>157</v>
      </c>
      <c r="B9" s="994" t="s">
        <v>331</v>
      </c>
      <c r="C9" s="995" t="s">
        <v>332</v>
      </c>
      <c r="D9" s="838">
        <v>0.71</v>
      </c>
      <c r="E9" s="996">
        <v>0.39679999999999999</v>
      </c>
      <c r="F9" s="997">
        <v>1.1000000000000001</v>
      </c>
      <c r="G9" s="998">
        <f t="shared" ref="G9:G29" si="0">$D$4*D9*((100%-E9)+E9*$D$5*F9)</f>
        <v>17975.22</v>
      </c>
      <c r="I9" s="992"/>
      <c r="J9" s="992"/>
      <c r="K9" s="992"/>
      <c r="L9" s="992"/>
      <c r="M9" s="992"/>
      <c r="N9" s="992"/>
    </row>
    <row r="10" spans="1:14" ht="45" x14ac:dyDescent="0.25">
      <c r="A10" s="984">
        <v>158</v>
      </c>
      <c r="B10" s="994" t="s">
        <v>333</v>
      </c>
      <c r="C10" s="995" t="s">
        <v>334</v>
      </c>
      <c r="D10" s="838">
        <v>1.39</v>
      </c>
      <c r="E10" s="996">
        <v>0.23680000000000001</v>
      </c>
      <c r="F10" s="997">
        <v>1.1000000000000001</v>
      </c>
      <c r="G10" s="998">
        <f t="shared" si="0"/>
        <v>34073.120000000003</v>
      </c>
      <c r="I10" s="992"/>
      <c r="J10" s="992"/>
      <c r="K10" s="992"/>
      <c r="L10" s="992"/>
      <c r="M10" s="992"/>
      <c r="N10" s="992"/>
    </row>
    <row r="11" spans="1:14" ht="45" x14ac:dyDescent="0.25">
      <c r="A11" s="984">
        <v>159</v>
      </c>
      <c r="B11" s="994" t="s">
        <v>335</v>
      </c>
      <c r="C11" s="995" t="s">
        <v>336</v>
      </c>
      <c r="D11" s="838">
        <v>1.86</v>
      </c>
      <c r="E11" s="996">
        <v>0.16189999999999999</v>
      </c>
      <c r="F11" s="997">
        <v>1.1000000000000001</v>
      </c>
      <c r="G11" s="998">
        <f t="shared" si="0"/>
        <v>44894.04</v>
      </c>
      <c r="I11" s="992"/>
      <c r="J11" s="992"/>
      <c r="K11" s="992"/>
      <c r="L11" s="992"/>
      <c r="M11" s="992"/>
      <c r="N11" s="992"/>
    </row>
    <row r="12" spans="1:14" ht="45" x14ac:dyDescent="0.25">
      <c r="A12" s="984">
        <v>160</v>
      </c>
      <c r="B12" s="994" t="s">
        <v>337</v>
      </c>
      <c r="C12" s="995" t="s">
        <v>338</v>
      </c>
      <c r="D12" s="838">
        <v>2.4300000000000002</v>
      </c>
      <c r="E12" s="996">
        <v>0.22800000000000001</v>
      </c>
      <c r="F12" s="997">
        <v>1.1000000000000001</v>
      </c>
      <c r="G12" s="998">
        <f t="shared" si="0"/>
        <v>59459.199999999997</v>
      </c>
      <c r="I12" s="992"/>
      <c r="J12" s="992"/>
      <c r="K12" s="992"/>
      <c r="L12" s="992"/>
      <c r="M12" s="992"/>
      <c r="N12" s="992"/>
    </row>
    <row r="13" spans="1:14" ht="45" x14ac:dyDescent="0.25">
      <c r="A13" s="984">
        <v>161</v>
      </c>
      <c r="B13" s="994" t="s">
        <v>339</v>
      </c>
      <c r="C13" s="995" t="s">
        <v>340</v>
      </c>
      <c r="D13" s="838">
        <v>3.32</v>
      </c>
      <c r="E13" s="996">
        <v>0.2132</v>
      </c>
      <c r="F13" s="997">
        <v>1.1000000000000001</v>
      </c>
      <c r="G13" s="998">
        <f t="shared" si="0"/>
        <v>80989.47</v>
      </c>
      <c r="I13" s="992"/>
      <c r="J13" s="992"/>
      <c r="K13" s="992"/>
      <c r="L13" s="992"/>
      <c r="M13" s="992"/>
      <c r="N13" s="992"/>
    </row>
    <row r="14" spans="1:14" ht="45" x14ac:dyDescent="0.25">
      <c r="A14" s="984">
        <v>162</v>
      </c>
      <c r="B14" s="994" t="s">
        <v>341</v>
      </c>
      <c r="C14" s="995" t="s">
        <v>342</v>
      </c>
      <c r="D14" s="838">
        <v>4.2300000000000004</v>
      </c>
      <c r="E14" s="996">
        <v>0.1754</v>
      </c>
      <c r="F14" s="997">
        <v>1.1000000000000001</v>
      </c>
      <c r="G14" s="998">
        <f t="shared" si="0"/>
        <v>102384.75</v>
      </c>
      <c r="I14" s="992"/>
      <c r="J14" s="992"/>
      <c r="K14" s="992"/>
      <c r="L14" s="992"/>
      <c r="M14" s="992"/>
      <c r="N14" s="992"/>
    </row>
    <row r="15" spans="1:14" ht="45" x14ac:dyDescent="0.25">
      <c r="A15" s="984">
        <v>163</v>
      </c>
      <c r="B15" s="994" t="s">
        <v>343</v>
      </c>
      <c r="C15" s="995" t="s">
        <v>344</v>
      </c>
      <c r="D15" s="838">
        <v>5.14</v>
      </c>
      <c r="E15" s="996">
        <v>0.20549999999999999</v>
      </c>
      <c r="F15" s="997">
        <v>1.1000000000000001</v>
      </c>
      <c r="G15" s="998">
        <f t="shared" si="0"/>
        <v>125188.39</v>
      </c>
      <c r="I15" s="992"/>
      <c r="J15" s="992"/>
      <c r="K15" s="992"/>
      <c r="L15" s="992"/>
      <c r="M15" s="992"/>
      <c r="N15" s="992"/>
    </row>
    <row r="16" spans="1:14" ht="45" x14ac:dyDescent="0.25">
      <c r="A16" s="984">
        <v>164</v>
      </c>
      <c r="B16" s="994" t="s">
        <v>345</v>
      </c>
      <c r="C16" s="995" t="s">
        <v>346</v>
      </c>
      <c r="D16" s="838">
        <v>7.18</v>
      </c>
      <c r="E16" s="996">
        <v>0.314</v>
      </c>
      <c r="F16" s="997">
        <v>1.1000000000000001</v>
      </c>
      <c r="G16" s="998">
        <f t="shared" si="0"/>
        <v>178789.52</v>
      </c>
      <c r="I16" s="992"/>
      <c r="J16" s="992"/>
      <c r="K16" s="992"/>
      <c r="L16" s="992"/>
      <c r="M16" s="992"/>
      <c r="N16" s="992"/>
    </row>
    <row r="17" spans="1:10" ht="45" x14ac:dyDescent="0.25">
      <c r="A17" s="984">
        <v>165</v>
      </c>
      <c r="B17" s="994" t="s">
        <v>347</v>
      </c>
      <c r="C17" s="995" t="s">
        <v>348</v>
      </c>
      <c r="D17" s="838">
        <v>8.49</v>
      </c>
      <c r="E17" s="996">
        <v>7.1900000000000006E-2</v>
      </c>
      <c r="F17" s="997">
        <v>1.1000000000000001</v>
      </c>
      <c r="G17" s="998">
        <f t="shared" si="0"/>
        <v>201079.15</v>
      </c>
      <c r="J17" s="992"/>
    </row>
    <row r="18" spans="1:10" ht="45" x14ac:dyDescent="0.25">
      <c r="A18" s="984">
        <v>166</v>
      </c>
      <c r="B18" s="994" t="s">
        <v>349</v>
      </c>
      <c r="C18" s="995" t="s">
        <v>350</v>
      </c>
      <c r="D18" s="838">
        <v>13.38</v>
      </c>
      <c r="E18" s="996">
        <v>1.89E-2</v>
      </c>
      <c r="F18" s="997">
        <v>1.1000000000000001</v>
      </c>
      <c r="G18" s="998">
        <f t="shared" si="0"/>
        <v>313330.87</v>
      </c>
      <c r="J18" s="992"/>
    </row>
    <row r="19" spans="1:10" ht="45" x14ac:dyDescent="0.25">
      <c r="A19" s="984">
        <v>167</v>
      </c>
      <c r="B19" s="994" t="s">
        <v>351</v>
      </c>
      <c r="C19" s="995" t="s">
        <v>352</v>
      </c>
      <c r="D19" s="838">
        <v>17.89</v>
      </c>
      <c r="E19" s="996">
        <v>2.4400000000000002E-2</v>
      </c>
      <c r="F19" s="997">
        <v>1.1000000000000001</v>
      </c>
      <c r="G19" s="998">
        <f t="shared" si="0"/>
        <v>419439.93</v>
      </c>
      <c r="J19" s="992"/>
    </row>
    <row r="20" spans="1:10" ht="45" x14ac:dyDescent="0.25">
      <c r="A20" s="984">
        <v>168</v>
      </c>
      <c r="B20" s="994" t="s">
        <v>353</v>
      </c>
      <c r="C20" s="995" t="s">
        <v>354</v>
      </c>
      <c r="D20" s="838">
        <v>34.58</v>
      </c>
      <c r="E20" s="996">
        <v>7.3000000000000001E-3</v>
      </c>
      <c r="F20" s="997">
        <v>1.1000000000000001</v>
      </c>
      <c r="G20" s="998">
        <f t="shared" si="0"/>
        <v>807773.25</v>
      </c>
      <c r="J20" s="992"/>
    </row>
    <row r="21" spans="1:10" ht="30" x14ac:dyDescent="0.25">
      <c r="A21" s="984">
        <v>188</v>
      </c>
      <c r="B21" s="994" t="s">
        <v>393</v>
      </c>
      <c r="C21" s="995" t="s">
        <v>394</v>
      </c>
      <c r="D21" s="838">
        <v>2.33</v>
      </c>
      <c r="E21" s="996">
        <v>0.7177</v>
      </c>
      <c r="F21" s="997">
        <v>1.1000000000000001</v>
      </c>
      <c r="G21" s="998">
        <f t="shared" si="0"/>
        <v>62747.07</v>
      </c>
      <c r="J21" s="992"/>
    </row>
    <row r="22" spans="1:10" ht="30" x14ac:dyDescent="0.25">
      <c r="A22" s="984">
        <v>189</v>
      </c>
      <c r="B22" s="994" t="s">
        <v>395</v>
      </c>
      <c r="C22" s="995" t="s">
        <v>396</v>
      </c>
      <c r="D22" s="838">
        <v>4.67</v>
      </c>
      <c r="E22" s="996">
        <v>0.7177</v>
      </c>
      <c r="F22" s="997">
        <v>1.1000000000000001</v>
      </c>
      <c r="G22" s="998">
        <f t="shared" si="0"/>
        <v>125763.45</v>
      </c>
      <c r="J22" s="992"/>
    </row>
    <row r="23" spans="1:10" ht="30" x14ac:dyDescent="0.25">
      <c r="A23" s="984">
        <v>190</v>
      </c>
      <c r="B23" s="994" t="s">
        <v>397</v>
      </c>
      <c r="C23" s="995" t="s">
        <v>398</v>
      </c>
      <c r="D23" s="838">
        <v>7.59</v>
      </c>
      <c r="E23" s="996">
        <v>0.7177</v>
      </c>
      <c r="F23" s="997">
        <v>1.1000000000000001</v>
      </c>
      <c r="G23" s="998">
        <f t="shared" si="0"/>
        <v>204399.27</v>
      </c>
      <c r="J23" s="992"/>
    </row>
    <row r="24" spans="1:10" ht="60" x14ac:dyDescent="0.25">
      <c r="A24" s="984">
        <v>191</v>
      </c>
      <c r="B24" s="994" t="s">
        <v>399</v>
      </c>
      <c r="C24" s="995" t="s">
        <v>400</v>
      </c>
      <c r="D24" s="838">
        <v>4.8499999999999996</v>
      </c>
      <c r="E24" s="996">
        <v>0.34549999999999997</v>
      </c>
      <c r="F24" s="997">
        <v>1.1000000000000001</v>
      </c>
      <c r="G24" s="998">
        <f t="shared" si="0"/>
        <v>121537.94</v>
      </c>
      <c r="J24" s="992"/>
    </row>
    <row r="25" spans="1:10" ht="60" x14ac:dyDescent="0.25">
      <c r="A25" s="984">
        <v>192</v>
      </c>
      <c r="B25" s="994" t="s">
        <v>401</v>
      </c>
      <c r="C25" s="995" t="s">
        <v>402</v>
      </c>
      <c r="D25" s="838">
        <v>7.18</v>
      </c>
      <c r="E25" s="996">
        <v>0.46639999999999998</v>
      </c>
      <c r="F25" s="997">
        <v>1.1000000000000001</v>
      </c>
      <c r="G25" s="998">
        <f t="shared" si="0"/>
        <v>184289.22</v>
      </c>
      <c r="J25" s="992"/>
    </row>
    <row r="26" spans="1:10" ht="60" x14ac:dyDescent="0.25">
      <c r="A26" s="984">
        <v>193</v>
      </c>
      <c r="B26" s="994" t="s">
        <v>403</v>
      </c>
      <c r="C26" s="995" t="s">
        <v>404</v>
      </c>
      <c r="D26" s="838">
        <v>10.1</v>
      </c>
      <c r="E26" s="996">
        <v>0.53900000000000003</v>
      </c>
      <c r="F26" s="997">
        <v>1.1000000000000001</v>
      </c>
      <c r="G26" s="998">
        <f t="shared" si="0"/>
        <v>262922.34000000003</v>
      </c>
      <c r="J26" s="992"/>
    </row>
    <row r="27" spans="1:10" ht="60" x14ac:dyDescent="0.25">
      <c r="A27" s="984">
        <v>194</v>
      </c>
      <c r="B27" s="994" t="s">
        <v>405</v>
      </c>
      <c r="C27" s="995" t="s">
        <v>406</v>
      </c>
      <c r="D27" s="838">
        <v>12.71</v>
      </c>
      <c r="E27" s="996">
        <v>0.1318</v>
      </c>
      <c r="F27" s="997">
        <v>1.1000000000000001</v>
      </c>
      <c r="G27" s="998">
        <f t="shared" si="0"/>
        <v>304853.12</v>
      </c>
      <c r="J27" s="992"/>
    </row>
    <row r="28" spans="1:10" ht="60" x14ac:dyDescent="0.25">
      <c r="A28" s="984">
        <v>195</v>
      </c>
      <c r="B28" s="994" t="s">
        <v>407</v>
      </c>
      <c r="C28" s="995" t="s">
        <v>408</v>
      </c>
      <c r="D28" s="838">
        <v>15.15</v>
      </c>
      <c r="E28" s="996">
        <v>0.22120000000000001</v>
      </c>
      <c r="F28" s="997">
        <v>1.1000000000000001</v>
      </c>
      <c r="G28" s="998">
        <f t="shared" si="0"/>
        <v>370184.62</v>
      </c>
      <c r="J28" s="992"/>
    </row>
    <row r="29" spans="1:10" ht="60" x14ac:dyDescent="0.25">
      <c r="A29" s="984">
        <v>196</v>
      </c>
      <c r="B29" s="994" t="s">
        <v>409</v>
      </c>
      <c r="C29" s="995" t="s">
        <v>410</v>
      </c>
      <c r="D29" s="838">
        <v>19.28</v>
      </c>
      <c r="E29" s="996">
        <v>0.28239999999999998</v>
      </c>
      <c r="F29" s="997">
        <v>1.1000000000000001</v>
      </c>
      <c r="G29" s="998">
        <f t="shared" si="0"/>
        <v>477030.08</v>
      </c>
      <c r="J29" s="992"/>
    </row>
    <row r="30" spans="1:10" x14ac:dyDescent="0.25">
      <c r="D30" s="992"/>
    </row>
  </sheetData>
  <mergeCells count="6">
    <mergeCell ref="B6:C6"/>
    <mergeCell ref="C1:G1"/>
    <mergeCell ref="A2:G2"/>
    <mergeCell ref="B3:C3"/>
    <mergeCell ref="A4:C4"/>
    <mergeCell ref="A5:C5"/>
  </mergeCells>
  <pageMargins left="0.51181102362204722" right="0.31496062992125984" top="0.55118110236220474" bottom="0.15748031496062992" header="0.31496062992125984" footer="0.31496062992125984"/>
  <pageSetup paperSize="9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5"/>
  <sheetViews>
    <sheetView view="pageBreakPreview" topLeftCell="B1" zoomScale="110" zoomScaleNormal="100" zoomScaleSheetLayoutView="110" workbookViewId="0">
      <pane ySplit="8" topLeftCell="A89" activePane="bottomLeft" state="frozen"/>
      <selection pane="bottomLeft" activeCell="I88" sqref="I88"/>
    </sheetView>
  </sheetViews>
  <sheetFormatPr defaultRowHeight="15" x14ac:dyDescent="0.25"/>
  <cols>
    <col min="1" max="1" width="7.7109375" style="993" hidden="1" customWidth="1"/>
    <col min="2" max="2" width="16.85546875" style="982" customWidth="1"/>
    <col min="3" max="3" width="61.5703125" style="982" customWidth="1"/>
    <col min="4" max="4" width="13.7109375" style="982" customWidth="1"/>
    <col min="5" max="5" width="14.28515625" style="982" customWidth="1"/>
    <col min="6" max="6" width="2.7109375" style="982" customWidth="1"/>
    <col min="7" max="16384" width="9.140625" style="982"/>
  </cols>
  <sheetData>
    <row r="1" spans="1:5" ht="58.5" customHeight="1" x14ac:dyDescent="0.25">
      <c r="A1" s="802" t="s">
        <v>4812</v>
      </c>
      <c r="B1" s="1"/>
      <c r="C1" s="1129" t="s">
        <v>5592</v>
      </c>
      <c r="D1" s="1129"/>
      <c r="E1" s="1129"/>
    </row>
    <row r="2" spans="1:5" ht="48.75" customHeight="1" x14ac:dyDescent="0.25">
      <c r="A2" s="1135" t="s">
        <v>4796</v>
      </c>
      <c r="B2" s="1135"/>
      <c r="C2" s="1135"/>
      <c r="D2" s="1135"/>
      <c r="E2" s="1135"/>
    </row>
    <row r="3" spans="1:5" ht="7.5" customHeight="1" x14ac:dyDescent="0.25">
      <c r="A3" s="803"/>
      <c r="B3" s="1130"/>
      <c r="C3" s="1130"/>
      <c r="D3" s="920"/>
      <c r="E3" s="920"/>
    </row>
    <row r="4" spans="1:5" ht="15.75" x14ac:dyDescent="0.25">
      <c r="A4" s="1131" t="s">
        <v>4797</v>
      </c>
      <c r="B4" s="1131"/>
      <c r="C4" s="1131"/>
      <c r="D4" s="983">
        <v>23322.86</v>
      </c>
      <c r="E4" s="920"/>
    </row>
    <row r="5" spans="1:5" ht="15.75" x14ac:dyDescent="0.25">
      <c r="A5" s="1131" t="s">
        <v>4798</v>
      </c>
      <c r="B5" s="1131"/>
      <c r="C5" s="1131"/>
      <c r="D5" s="797">
        <v>1.105</v>
      </c>
      <c r="E5" s="920"/>
    </row>
    <row r="6" spans="1:5" ht="15.75" customHeight="1" x14ac:dyDescent="0.25">
      <c r="A6" s="1131" t="s">
        <v>4799</v>
      </c>
      <c r="B6" s="1131"/>
      <c r="C6" s="1131"/>
      <c r="D6" s="983">
        <f>D4*D5</f>
        <v>25771.759999999998</v>
      </c>
      <c r="E6" s="920"/>
    </row>
    <row r="7" spans="1:5" ht="7.5" customHeight="1" x14ac:dyDescent="0.25">
      <c r="A7" s="803"/>
      <c r="B7" s="1128"/>
      <c r="C7" s="1128"/>
      <c r="D7" s="920"/>
      <c r="E7" s="920"/>
    </row>
    <row r="8" spans="1:5" ht="27" customHeight="1" x14ac:dyDescent="0.25">
      <c r="A8" s="805" t="s">
        <v>0</v>
      </c>
      <c r="B8" s="4" t="s">
        <v>1</v>
      </c>
      <c r="C8" s="5" t="s">
        <v>797</v>
      </c>
      <c r="D8" s="4" t="s">
        <v>4795</v>
      </c>
      <c r="E8" s="4" t="s">
        <v>4794</v>
      </c>
    </row>
    <row r="9" spans="1:5" ht="30" x14ac:dyDescent="0.25">
      <c r="A9" s="984"/>
      <c r="B9" s="985" t="s">
        <v>2</v>
      </c>
      <c r="C9" s="986" t="s">
        <v>3</v>
      </c>
      <c r="D9" s="985">
        <v>0.5</v>
      </c>
      <c r="E9" s="987">
        <f>$D$6*D9</f>
        <v>12885.88</v>
      </c>
    </row>
    <row r="10" spans="1:5" x14ac:dyDescent="0.25">
      <c r="A10" s="984"/>
      <c r="B10" s="985" t="s">
        <v>5</v>
      </c>
      <c r="C10" s="986" t="s">
        <v>6</v>
      </c>
      <c r="D10" s="985">
        <v>0.93</v>
      </c>
      <c r="E10" s="987">
        <f t="shared" ref="E10:E73" si="0">$D$6*D10</f>
        <v>23967.74</v>
      </c>
    </row>
    <row r="11" spans="1:5" x14ac:dyDescent="0.25">
      <c r="A11" s="984"/>
      <c r="B11" s="985" t="s">
        <v>7</v>
      </c>
      <c r="C11" s="986" t="s">
        <v>8</v>
      </c>
      <c r="D11" s="985">
        <v>0.28000000000000003</v>
      </c>
      <c r="E11" s="987">
        <f t="shared" si="0"/>
        <v>7216.09</v>
      </c>
    </row>
    <row r="12" spans="1:5" x14ac:dyDescent="0.25">
      <c r="A12" s="984"/>
      <c r="B12" s="985" t="s">
        <v>9</v>
      </c>
      <c r="C12" s="986" t="s">
        <v>10</v>
      </c>
      <c r="D12" s="985">
        <v>0.98</v>
      </c>
      <c r="E12" s="987">
        <f t="shared" si="0"/>
        <v>25256.32</v>
      </c>
    </row>
    <row r="13" spans="1:5" x14ac:dyDescent="0.25">
      <c r="A13" s="984"/>
      <c r="B13" s="985" t="s">
        <v>11</v>
      </c>
      <c r="C13" s="986" t="s">
        <v>12</v>
      </c>
      <c r="D13" s="985">
        <v>1.01</v>
      </c>
      <c r="E13" s="987">
        <f t="shared" si="0"/>
        <v>26029.48</v>
      </c>
    </row>
    <row r="14" spans="1:5" x14ac:dyDescent="0.25">
      <c r="A14" s="984"/>
      <c r="B14" s="985" t="s">
        <v>13</v>
      </c>
      <c r="C14" s="986" t="s">
        <v>14</v>
      </c>
      <c r="D14" s="985">
        <v>0.74</v>
      </c>
      <c r="E14" s="987">
        <f t="shared" si="0"/>
        <v>19071.099999999999</v>
      </c>
    </row>
    <row r="15" spans="1:5" x14ac:dyDescent="0.25">
      <c r="A15" s="984"/>
      <c r="B15" s="985" t="s">
        <v>15</v>
      </c>
      <c r="C15" s="986" t="s">
        <v>16</v>
      </c>
      <c r="D15" s="985">
        <v>3.21</v>
      </c>
      <c r="E15" s="987">
        <f t="shared" si="0"/>
        <v>82727.350000000006</v>
      </c>
    </row>
    <row r="16" spans="1:5" x14ac:dyDescent="0.25">
      <c r="A16" s="984"/>
      <c r="B16" s="985" t="s">
        <v>17</v>
      </c>
      <c r="C16" s="986" t="s">
        <v>18</v>
      </c>
      <c r="D16" s="985">
        <v>0.71</v>
      </c>
      <c r="E16" s="987">
        <f t="shared" si="0"/>
        <v>18297.95</v>
      </c>
    </row>
    <row r="17" spans="1:5" ht="45" x14ac:dyDescent="0.25">
      <c r="A17" s="984"/>
      <c r="B17" s="985" t="s">
        <v>19</v>
      </c>
      <c r="C17" s="986" t="s">
        <v>20</v>
      </c>
      <c r="D17" s="985">
        <v>0.89</v>
      </c>
      <c r="E17" s="987">
        <f t="shared" si="0"/>
        <v>22936.87</v>
      </c>
    </row>
    <row r="18" spans="1:5" ht="30" x14ac:dyDescent="0.25">
      <c r="A18" s="984"/>
      <c r="B18" s="985" t="s">
        <v>21</v>
      </c>
      <c r="C18" s="986" t="s">
        <v>22</v>
      </c>
      <c r="D18" s="985">
        <v>0.46</v>
      </c>
      <c r="E18" s="987">
        <f t="shared" si="0"/>
        <v>11855.01</v>
      </c>
    </row>
    <row r="19" spans="1:5" x14ac:dyDescent="0.25">
      <c r="A19" s="984"/>
      <c r="B19" s="985" t="s">
        <v>23</v>
      </c>
      <c r="C19" s="986" t="s">
        <v>24</v>
      </c>
      <c r="D19" s="985">
        <v>0.39</v>
      </c>
      <c r="E19" s="987">
        <f t="shared" si="0"/>
        <v>10050.99</v>
      </c>
    </row>
    <row r="20" spans="1:5" x14ac:dyDescent="0.25">
      <c r="A20" s="984"/>
      <c r="B20" s="985" t="s">
        <v>25</v>
      </c>
      <c r="C20" s="986" t="s">
        <v>26</v>
      </c>
      <c r="D20" s="985">
        <v>0.57999999999999996</v>
      </c>
      <c r="E20" s="987">
        <f t="shared" si="0"/>
        <v>14947.62</v>
      </c>
    </row>
    <row r="21" spans="1:5" x14ac:dyDescent="0.25">
      <c r="A21" s="984"/>
      <c r="B21" s="985" t="s">
        <v>27</v>
      </c>
      <c r="C21" s="986" t="s">
        <v>28</v>
      </c>
      <c r="D21" s="985">
        <v>1.17</v>
      </c>
      <c r="E21" s="987">
        <f t="shared" si="0"/>
        <v>30152.959999999999</v>
      </c>
    </row>
    <row r="22" spans="1:5" x14ac:dyDescent="0.25">
      <c r="A22" s="984"/>
      <c r="B22" s="985" t="s">
        <v>29</v>
      </c>
      <c r="C22" s="986" t="s">
        <v>30</v>
      </c>
      <c r="D22" s="985">
        <v>2.2000000000000002</v>
      </c>
      <c r="E22" s="987">
        <f t="shared" si="0"/>
        <v>56697.87</v>
      </c>
    </row>
    <row r="23" spans="1:5" x14ac:dyDescent="0.25">
      <c r="A23" s="984"/>
      <c r="B23" s="985" t="s">
        <v>32</v>
      </c>
      <c r="C23" s="986" t="s">
        <v>33</v>
      </c>
      <c r="D23" s="985">
        <v>4.5199999999999996</v>
      </c>
      <c r="E23" s="987">
        <f t="shared" si="0"/>
        <v>116488.36</v>
      </c>
    </row>
    <row r="24" spans="1:5" x14ac:dyDescent="0.25">
      <c r="A24" s="984"/>
      <c r="B24" s="985" t="s">
        <v>34</v>
      </c>
      <c r="C24" s="986" t="s">
        <v>35</v>
      </c>
      <c r="D24" s="985">
        <v>0.27</v>
      </c>
      <c r="E24" s="987">
        <f t="shared" si="0"/>
        <v>6958.38</v>
      </c>
    </row>
    <row r="25" spans="1:5" x14ac:dyDescent="0.25">
      <c r="A25" s="984"/>
      <c r="B25" s="985" t="s">
        <v>37</v>
      </c>
      <c r="C25" s="986" t="s">
        <v>38</v>
      </c>
      <c r="D25" s="985">
        <v>0.89</v>
      </c>
      <c r="E25" s="987">
        <f t="shared" si="0"/>
        <v>22936.87</v>
      </c>
    </row>
    <row r="26" spans="1:5" x14ac:dyDescent="0.25">
      <c r="A26" s="984"/>
      <c r="B26" s="985" t="s">
        <v>39</v>
      </c>
      <c r="C26" s="986" t="s">
        <v>40</v>
      </c>
      <c r="D26" s="985">
        <v>2.0099999999999998</v>
      </c>
      <c r="E26" s="987">
        <f t="shared" si="0"/>
        <v>51801.24</v>
      </c>
    </row>
    <row r="27" spans="1:5" x14ac:dyDescent="0.25">
      <c r="A27" s="984"/>
      <c r="B27" s="985" t="s">
        <v>41</v>
      </c>
      <c r="C27" s="986" t="s">
        <v>42</v>
      </c>
      <c r="D27" s="985">
        <v>0.86</v>
      </c>
      <c r="E27" s="987">
        <f t="shared" si="0"/>
        <v>22163.71</v>
      </c>
    </row>
    <row r="28" spans="1:5" x14ac:dyDescent="0.25">
      <c r="A28" s="984"/>
      <c r="B28" s="985" t="s">
        <v>43</v>
      </c>
      <c r="C28" s="986" t="s">
        <v>44</v>
      </c>
      <c r="D28" s="985">
        <v>1.21</v>
      </c>
      <c r="E28" s="987">
        <f t="shared" si="0"/>
        <v>31183.83</v>
      </c>
    </row>
    <row r="29" spans="1:5" x14ac:dyDescent="0.25">
      <c r="A29" s="984"/>
      <c r="B29" s="985" t="s">
        <v>45</v>
      </c>
      <c r="C29" s="986" t="s">
        <v>46</v>
      </c>
      <c r="D29" s="985">
        <v>0.87</v>
      </c>
      <c r="E29" s="987">
        <f t="shared" si="0"/>
        <v>22421.43</v>
      </c>
    </row>
    <row r="30" spans="1:5" x14ac:dyDescent="0.25">
      <c r="A30" s="984"/>
      <c r="B30" s="985" t="s">
        <v>47</v>
      </c>
      <c r="C30" s="986" t="s">
        <v>48</v>
      </c>
      <c r="D30" s="988">
        <v>4.1900000000000004</v>
      </c>
      <c r="E30" s="987">
        <f t="shared" si="0"/>
        <v>107983.67</v>
      </c>
    </row>
    <row r="31" spans="1:5" x14ac:dyDescent="0.25">
      <c r="A31" s="984"/>
      <c r="B31" s="985" t="s">
        <v>50</v>
      </c>
      <c r="C31" s="986" t="s">
        <v>51</v>
      </c>
      <c r="D31" s="985">
        <v>0.94</v>
      </c>
      <c r="E31" s="987">
        <f t="shared" si="0"/>
        <v>24225.45</v>
      </c>
    </row>
    <row r="32" spans="1:5" x14ac:dyDescent="0.25">
      <c r="A32" s="984"/>
      <c r="B32" s="985" t="s">
        <v>52</v>
      </c>
      <c r="C32" s="986" t="s">
        <v>53</v>
      </c>
      <c r="D32" s="985">
        <v>5.32</v>
      </c>
      <c r="E32" s="987">
        <f t="shared" si="0"/>
        <v>137105.76</v>
      </c>
    </row>
    <row r="33" spans="1:5" x14ac:dyDescent="0.25">
      <c r="A33" s="984"/>
      <c r="B33" s="985" t="s">
        <v>54</v>
      </c>
      <c r="C33" s="986" t="s">
        <v>55</v>
      </c>
      <c r="D33" s="985">
        <v>4.5</v>
      </c>
      <c r="E33" s="987">
        <f t="shared" si="0"/>
        <v>115972.92</v>
      </c>
    </row>
    <row r="34" spans="1:5" x14ac:dyDescent="0.25">
      <c r="A34" s="984"/>
      <c r="B34" s="985" t="s">
        <v>56</v>
      </c>
      <c r="C34" s="986" t="s">
        <v>57</v>
      </c>
      <c r="D34" s="985">
        <v>1.0900000000000001</v>
      </c>
      <c r="E34" s="987">
        <f t="shared" si="0"/>
        <v>28091.22</v>
      </c>
    </row>
    <row r="35" spans="1:5" x14ac:dyDescent="0.25">
      <c r="A35" s="984"/>
      <c r="B35" s="985" t="s">
        <v>58</v>
      </c>
      <c r="C35" s="986" t="s">
        <v>59</v>
      </c>
      <c r="D35" s="988">
        <v>4.51</v>
      </c>
      <c r="E35" s="987">
        <f t="shared" si="0"/>
        <v>116230.64</v>
      </c>
    </row>
    <row r="36" spans="1:5" ht="30" x14ac:dyDescent="0.25">
      <c r="A36" s="984"/>
      <c r="B36" s="985" t="s">
        <v>60</v>
      </c>
      <c r="C36" s="986" t="s">
        <v>61</v>
      </c>
      <c r="D36" s="985">
        <v>2.0499999999999998</v>
      </c>
      <c r="E36" s="987">
        <f t="shared" si="0"/>
        <v>52832.11</v>
      </c>
    </row>
    <row r="37" spans="1:5" x14ac:dyDescent="0.25">
      <c r="A37" s="984"/>
      <c r="B37" s="985" t="s">
        <v>63</v>
      </c>
      <c r="C37" s="986" t="s">
        <v>64</v>
      </c>
      <c r="D37" s="985">
        <v>1.72</v>
      </c>
      <c r="E37" s="987">
        <f t="shared" si="0"/>
        <v>44327.43</v>
      </c>
    </row>
    <row r="38" spans="1:5" x14ac:dyDescent="0.25">
      <c r="A38" s="984"/>
      <c r="B38" s="988" t="s">
        <v>65</v>
      </c>
      <c r="C38" s="986" t="s">
        <v>66</v>
      </c>
      <c r="D38" s="988">
        <v>0.74</v>
      </c>
      <c r="E38" s="987">
        <f t="shared" si="0"/>
        <v>19071.099999999999</v>
      </c>
    </row>
    <row r="39" spans="1:5" x14ac:dyDescent="0.25">
      <c r="A39" s="984"/>
      <c r="B39" s="985" t="s">
        <v>67</v>
      </c>
      <c r="C39" s="986" t="s">
        <v>68</v>
      </c>
      <c r="D39" s="985">
        <v>0.36</v>
      </c>
      <c r="E39" s="987">
        <f t="shared" si="0"/>
        <v>9277.83</v>
      </c>
    </row>
    <row r="40" spans="1:5" x14ac:dyDescent="0.25">
      <c r="A40" s="984"/>
      <c r="B40" s="985" t="s">
        <v>70</v>
      </c>
      <c r="C40" s="986" t="s">
        <v>71</v>
      </c>
      <c r="D40" s="985">
        <v>1.84</v>
      </c>
      <c r="E40" s="987">
        <f t="shared" si="0"/>
        <v>47420.04</v>
      </c>
    </row>
    <row r="41" spans="1:5" ht="45" x14ac:dyDescent="0.25">
      <c r="A41" s="984"/>
      <c r="B41" s="985" t="s">
        <v>73</v>
      </c>
      <c r="C41" s="986" t="s">
        <v>74</v>
      </c>
      <c r="D41" s="985">
        <v>4.37</v>
      </c>
      <c r="E41" s="987">
        <f t="shared" si="0"/>
        <v>112622.59</v>
      </c>
    </row>
    <row r="42" spans="1:5" x14ac:dyDescent="0.25">
      <c r="A42" s="984"/>
      <c r="B42" s="985" t="s">
        <v>75</v>
      </c>
      <c r="C42" s="986" t="s">
        <v>76</v>
      </c>
      <c r="D42" s="985">
        <v>7.82</v>
      </c>
      <c r="E42" s="987">
        <f t="shared" si="0"/>
        <v>201535.16</v>
      </c>
    </row>
    <row r="43" spans="1:5" ht="30" x14ac:dyDescent="0.25">
      <c r="A43" s="984"/>
      <c r="B43" s="985" t="s">
        <v>77</v>
      </c>
      <c r="C43" s="986" t="s">
        <v>78</v>
      </c>
      <c r="D43" s="985">
        <v>5.68</v>
      </c>
      <c r="E43" s="987">
        <f t="shared" si="0"/>
        <v>146383.6</v>
      </c>
    </row>
    <row r="44" spans="1:5" x14ac:dyDescent="0.25">
      <c r="A44" s="984"/>
      <c r="B44" s="985" t="s">
        <v>80</v>
      </c>
      <c r="C44" s="986" t="s">
        <v>81</v>
      </c>
      <c r="D44" s="985">
        <v>0.97</v>
      </c>
      <c r="E44" s="987">
        <f t="shared" si="0"/>
        <v>24998.61</v>
      </c>
    </row>
    <row r="45" spans="1:5" x14ac:dyDescent="0.25">
      <c r="A45" s="984"/>
      <c r="B45" s="985" t="s">
        <v>82</v>
      </c>
      <c r="C45" s="986" t="s">
        <v>83</v>
      </c>
      <c r="D45" s="985">
        <v>1.1100000000000001</v>
      </c>
      <c r="E45" s="987">
        <f t="shared" si="0"/>
        <v>28606.65</v>
      </c>
    </row>
    <row r="46" spans="1:5" x14ac:dyDescent="0.25">
      <c r="A46" s="984"/>
      <c r="B46" s="985" t="s">
        <v>84</v>
      </c>
      <c r="C46" s="986" t="s">
        <v>85</v>
      </c>
      <c r="D46" s="985">
        <v>1.97</v>
      </c>
      <c r="E46" s="987">
        <f t="shared" si="0"/>
        <v>50770.37</v>
      </c>
    </row>
    <row r="47" spans="1:5" x14ac:dyDescent="0.25">
      <c r="A47" s="984"/>
      <c r="B47" s="985" t="s">
        <v>86</v>
      </c>
      <c r="C47" s="986" t="s">
        <v>87</v>
      </c>
      <c r="D47" s="985">
        <v>2.78</v>
      </c>
      <c r="E47" s="987">
        <f t="shared" si="0"/>
        <v>71645.490000000005</v>
      </c>
    </row>
    <row r="48" spans="1:5" ht="30" x14ac:dyDescent="0.25">
      <c r="A48" s="984"/>
      <c r="B48" s="985" t="s">
        <v>88</v>
      </c>
      <c r="C48" s="986" t="s">
        <v>89</v>
      </c>
      <c r="D48" s="985">
        <v>1.1499999999999999</v>
      </c>
      <c r="E48" s="987">
        <f t="shared" si="0"/>
        <v>29637.52</v>
      </c>
    </row>
    <row r="49" spans="1:5" ht="30" x14ac:dyDescent="0.25">
      <c r="A49" s="984"/>
      <c r="B49" s="985" t="s">
        <v>90</v>
      </c>
      <c r="C49" s="986" t="s">
        <v>91</v>
      </c>
      <c r="D49" s="985">
        <v>1.22</v>
      </c>
      <c r="E49" s="987">
        <f t="shared" si="0"/>
        <v>31441.55</v>
      </c>
    </row>
    <row r="50" spans="1:5" ht="30" x14ac:dyDescent="0.25">
      <c r="A50" s="984"/>
      <c r="B50" s="988" t="s">
        <v>92</v>
      </c>
      <c r="C50" s="986" t="s">
        <v>93</v>
      </c>
      <c r="D50" s="988">
        <v>1.78</v>
      </c>
      <c r="E50" s="987">
        <f t="shared" si="0"/>
        <v>45873.73</v>
      </c>
    </row>
    <row r="51" spans="1:5" ht="30" x14ac:dyDescent="0.25">
      <c r="A51" s="984"/>
      <c r="B51" s="985" t="s">
        <v>94</v>
      </c>
      <c r="C51" s="986" t="s">
        <v>95</v>
      </c>
      <c r="D51" s="985">
        <v>2.23</v>
      </c>
      <c r="E51" s="987">
        <f t="shared" si="0"/>
        <v>57471.02</v>
      </c>
    </row>
    <row r="52" spans="1:5" ht="30" x14ac:dyDescent="0.25">
      <c r="A52" s="984"/>
      <c r="B52" s="985" t="s">
        <v>96</v>
      </c>
      <c r="C52" s="986" t="s">
        <v>97</v>
      </c>
      <c r="D52" s="985">
        <v>2.36</v>
      </c>
      <c r="E52" s="987">
        <f t="shared" si="0"/>
        <v>60821.35</v>
      </c>
    </row>
    <row r="53" spans="1:5" ht="30" x14ac:dyDescent="0.25">
      <c r="A53" s="984"/>
      <c r="B53" s="985" t="s">
        <v>98</v>
      </c>
      <c r="C53" s="986" t="s">
        <v>99</v>
      </c>
      <c r="D53" s="985">
        <v>4.28</v>
      </c>
      <c r="E53" s="987">
        <f t="shared" si="0"/>
        <v>110303.13</v>
      </c>
    </row>
    <row r="54" spans="1:5" x14ac:dyDescent="0.25">
      <c r="A54" s="984"/>
      <c r="B54" s="985" t="s">
        <v>101</v>
      </c>
      <c r="C54" s="986" t="s">
        <v>102</v>
      </c>
      <c r="D54" s="985">
        <v>2.95</v>
      </c>
      <c r="E54" s="987">
        <f t="shared" si="0"/>
        <v>76026.69</v>
      </c>
    </row>
    <row r="55" spans="1:5" x14ac:dyDescent="0.25">
      <c r="A55" s="984"/>
      <c r="B55" s="985" t="s">
        <v>103</v>
      </c>
      <c r="C55" s="986" t="s">
        <v>104</v>
      </c>
      <c r="D55" s="985">
        <v>5.33</v>
      </c>
      <c r="E55" s="987">
        <f t="shared" si="0"/>
        <v>137363.48000000001</v>
      </c>
    </row>
    <row r="56" spans="1:5" x14ac:dyDescent="0.25">
      <c r="A56" s="984"/>
      <c r="B56" s="985" t="s">
        <v>105</v>
      </c>
      <c r="C56" s="986" t="s">
        <v>106</v>
      </c>
      <c r="D56" s="985">
        <v>0.77</v>
      </c>
      <c r="E56" s="987">
        <f t="shared" si="0"/>
        <v>19844.259999999998</v>
      </c>
    </row>
    <row r="57" spans="1:5" x14ac:dyDescent="0.25">
      <c r="A57" s="984"/>
      <c r="B57" s="988" t="s">
        <v>107</v>
      </c>
      <c r="C57" s="986" t="s">
        <v>108</v>
      </c>
      <c r="D57" s="988">
        <v>0.97</v>
      </c>
      <c r="E57" s="987">
        <f t="shared" si="0"/>
        <v>24998.61</v>
      </c>
    </row>
    <row r="58" spans="1:5" x14ac:dyDescent="0.25">
      <c r="A58" s="984"/>
      <c r="B58" s="985" t="s">
        <v>109</v>
      </c>
      <c r="C58" s="986" t="s">
        <v>110</v>
      </c>
      <c r="D58" s="985">
        <v>0.88</v>
      </c>
      <c r="E58" s="987">
        <f t="shared" si="0"/>
        <v>22679.15</v>
      </c>
    </row>
    <row r="59" spans="1:5" x14ac:dyDescent="0.25">
      <c r="A59" s="984"/>
      <c r="B59" s="985" t="s">
        <v>111</v>
      </c>
      <c r="C59" s="986" t="s">
        <v>112</v>
      </c>
      <c r="D59" s="985">
        <v>1.05</v>
      </c>
      <c r="E59" s="987">
        <f t="shared" si="0"/>
        <v>27060.35</v>
      </c>
    </row>
    <row r="60" spans="1:5" x14ac:dyDescent="0.25">
      <c r="A60" s="984"/>
      <c r="B60" s="985" t="s">
        <v>113</v>
      </c>
      <c r="C60" s="986" t="s">
        <v>114</v>
      </c>
      <c r="D60" s="985">
        <v>1.25</v>
      </c>
      <c r="E60" s="987">
        <f t="shared" si="0"/>
        <v>32214.7</v>
      </c>
    </row>
    <row r="61" spans="1:5" x14ac:dyDescent="0.25">
      <c r="A61" s="984"/>
      <c r="B61" s="988" t="s">
        <v>116</v>
      </c>
      <c r="C61" s="986" t="s">
        <v>117</v>
      </c>
      <c r="D61" s="988">
        <v>1.51</v>
      </c>
      <c r="E61" s="987">
        <f t="shared" si="0"/>
        <v>38915.360000000001</v>
      </c>
    </row>
    <row r="62" spans="1:5" x14ac:dyDescent="0.25">
      <c r="A62" s="984"/>
      <c r="B62" s="985" t="s">
        <v>118</v>
      </c>
      <c r="C62" s="986" t="s">
        <v>119</v>
      </c>
      <c r="D62" s="985">
        <v>2.2599999999999998</v>
      </c>
      <c r="E62" s="987">
        <f t="shared" si="0"/>
        <v>58244.18</v>
      </c>
    </row>
    <row r="63" spans="1:5" x14ac:dyDescent="0.25">
      <c r="A63" s="984"/>
      <c r="B63" s="985" t="s">
        <v>120</v>
      </c>
      <c r="C63" s="986" t="s">
        <v>121</v>
      </c>
      <c r="D63" s="985">
        <v>1.38</v>
      </c>
      <c r="E63" s="987">
        <f t="shared" si="0"/>
        <v>35565.03</v>
      </c>
    </row>
    <row r="64" spans="1:5" x14ac:dyDescent="0.25">
      <c r="A64" s="984"/>
      <c r="B64" s="985" t="s">
        <v>122</v>
      </c>
      <c r="C64" s="986" t="s">
        <v>123</v>
      </c>
      <c r="D64" s="985">
        <v>2.82</v>
      </c>
      <c r="E64" s="987">
        <f t="shared" si="0"/>
        <v>72676.36</v>
      </c>
    </row>
    <row r="65" spans="1:6" x14ac:dyDescent="0.25">
      <c r="A65" s="984"/>
      <c r="B65" s="985" t="s">
        <v>125</v>
      </c>
      <c r="C65" s="986" t="s">
        <v>126</v>
      </c>
      <c r="D65" s="985">
        <v>0.57999999999999996</v>
      </c>
      <c r="E65" s="987">
        <f t="shared" si="0"/>
        <v>14947.62</v>
      </c>
    </row>
    <row r="66" spans="1:6" x14ac:dyDescent="0.25">
      <c r="A66" s="984"/>
      <c r="B66" s="985" t="s">
        <v>127</v>
      </c>
      <c r="C66" s="986" t="s">
        <v>128</v>
      </c>
      <c r="D66" s="985">
        <v>0.62</v>
      </c>
      <c r="E66" s="987">
        <f t="shared" si="0"/>
        <v>15978.49</v>
      </c>
    </row>
    <row r="67" spans="1:6" x14ac:dyDescent="0.25">
      <c r="A67" s="984"/>
      <c r="B67" s="985" t="s">
        <v>129</v>
      </c>
      <c r="C67" s="986" t="s">
        <v>130</v>
      </c>
      <c r="D67" s="988">
        <v>1.4</v>
      </c>
      <c r="E67" s="987">
        <f t="shared" si="0"/>
        <v>36080.46</v>
      </c>
    </row>
    <row r="68" spans="1:6" x14ac:dyDescent="0.25">
      <c r="A68" s="984"/>
      <c r="B68" s="985" t="s">
        <v>131</v>
      </c>
      <c r="C68" s="986" t="s">
        <v>132</v>
      </c>
      <c r="D68" s="985">
        <v>1.27</v>
      </c>
      <c r="E68" s="987">
        <f t="shared" si="0"/>
        <v>32730.14</v>
      </c>
    </row>
    <row r="69" spans="1:6" x14ac:dyDescent="0.25">
      <c r="A69" s="984"/>
      <c r="B69" s="985" t="s">
        <v>133</v>
      </c>
      <c r="C69" s="986" t="s">
        <v>134</v>
      </c>
      <c r="D69" s="985">
        <v>3.12</v>
      </c>
      <c r="E69" s="987">
        <f t="shared" si="0"/>
        <v>80407.89</v>
      </c>
    </row>
    <row r="70" spans="1:6" x14ac:dyDescent="0.25">
      <c r="A70" s="984"/>
      <c r="B70" s="985" t="s">
        <v>135</v>
      </c>
      <c r="C70" s="986" t="s">
        <v>136</v>
      </c>
      <c r="D70" s="985">
        <v>4.51</v>
      </c>
      <c r="E70" s="987">
        <f t="shared" si="0"/>
        <v>116230.64</v>
      </c>
    </row>
    <row r="71" spans="1:6" x14ac:dyDescent="0.25">
      <c r="A71" s="984"/>
      <c r="B71" s="985" t="s">
        <v>137</v>
      </c>
      <c r="C71" s="986" t="s">
        <v>138</v>
      </c>
      <c r="D71" s="985">
        <v>7.2</v>
      </c>
      <c r="E71" s="987">
        <f t="shared" si="0"/>
        <v>185556.67</v>
      </c>
    </row>
    <row r="72" spans="1:6" x14ac:dyDescent="0.25">
      <c r="A72" s="984"/>
      <c r="B72" s="985" t="s">
        <v>139</v>
      </c>
      <c r="C72" s="986" t="s">
        <v>140</v>
      </c>
      <c r="D72" s="985">
        <v>1.18</v>
      </c>
      <c r="E72" s="987">
        <f t="shared" si="0"/>
        <v>30410.68</v>
      </c>
    </row>
    <row r="73" spans="1:6" x14ac:dyDescent="0.25">
      <c r="A73" s="984"/>
      <c r="B73" s="985" t="s">
        <v>141</v>
      </c>
      <c r="C73" s="986" t="s">
        <v>142</v>
      </c>
      <c r="D73" s="985">
        <v>0.98</v>
      </c>
      <c r="E73" s="987">
        <f t="shared" si="0"/>
        <v>25256.32</v>
      </c>
    </row>
    <row r="74" spans="1:6" ht="30" x14ac:dyDescent="0.25">
      <c r="A74" s="984"/>
      <c r="B74" s="985" t="s">
        <v>143</v>
      </c>
      <c r="C74" s="986" t="s">
        <v>144</v>
      </c>
      <c r="D74" s="985">
        <v>0.35</v>
      </c>
      <c r="E74" s="987">
        <f t="shared" ref="E74:E149" si="1">$D$6*D74</f>
        <v>9020.1200000000008</v>
      </c>
    </row>
    <row r="75" spans="1:6" x14ac:dyDescent="0.25">
      <c r="A75" s="984"/>
      <c r="B75" s="988" t="s">
        <v>145</v>
      </c>
      <c r="C75" s="986" t="s">
        <v>146</v>
      </c>
      <c r="D75" s="988">
        <v>0.5</v>
      </c>
      <c r="E75" s="987">
        <f t="shared" si="1"/>
        <v>12885.88</v>
      </c>
    </row>
    <row r="76" spans="1:6" x14ac:dyDescent="0.25">
      <c r="A76" s="984"/>
      <c r="B76" s="985" t="s">
        <v>147</v>
      </c>
      <c r="C76" s="986" t="s">
        <v>148</v>
      </c>
      <c r="D76" s="985">
        <v>1</v>
      </c>
      <c r="E76" s="987">
        <f t="shared" si="1"/>
        <v>25771.759999999998</v>
      </c>
    </row>
    <row r="77" spans="1:6" x14ac:dyDescent="0.25">
      <c r="A77" s="984"/>
      <c r="B77" s="985" t="s">
        <v>149</v>
      </c>
      <c r="C77" s="986" t="s">
        <v>150</v>
      </c>
      <c r="D77" s="985">
        <v>4.4000000000000004</v>
      </c>
      <c r="E77" s="987">
        <f t="shared" si="1"/>
        <v>113395.74</v>
      </c>
    </row>
    <row r="78" spans="1:6" x14ac:dyDescent="0.25">
      <c r="A78" s="984"/>
      <c r="B78" s="985" t="s">
        <v>151</v>
      </c>
      <c r="C78" s="986" t="s">
        <v>152</v>
      </c>
      <c r="D78" s="985">
        <v>2.2999999999999998</v>
      </c>
      <c r="E78" s="987">
        <f t="shared" si="1"/>
        <v>59275.05</v>
      </c>
    </row>
    <row r="79" spans="1:6" ht="15" customHeight="1" x14ac:dyDescent="0.25">
      <c r="A79" s="1132"/>
      <c r="B79" s="985" t="s">
        <v>5189</v>
      </c>
      <c r="C79" s="986" t="s">
        <v>5194</v>
      </c>
      <c r="D79" s="985">
        <v>0.86</v>
      </c>
      <c r="E79" s="987">
        <f>$D$6*D79*'3.3'!$D$16</f>
        <v>17730.97</v>
      </c>
      <c r="F79" s="982" t="s">
        <v>1048</v>
      </c>
    </row>
    <row r="80" spans="1:6" x14ac:dyDescent="0.25">
      <c r="A80" s="1133"/>
      <c r="B80" s="985" t="s">
        <v>5190</v>
      </c>
      <c r="C80" s="986" t="s">
        <v>5195</v>
      </c>
      <c r="D80" s="838">
        <v>1.44</v>
      </c>
      <c r="E80" s="987">
        <f>$D$6*D80*'3.3'!$D$16</f>
        <v>29689.07</v>
      </c>
      <c r="F80" s="982" t="s">
        <v>1048</v>
      </c>
    </row>
    <row r="81" spans="1:8" x14ac:dyDescent="0.25">
      <c r="A81" s="1133"/>
      <c r="B81" s="985" t="s">
        <v>5191</v>
      </c>
      <c r="C81" s="986" t="s">
        <v>5196</v>
      </c>
      <c r="D81" s="838">
        <v>2.0099999999999998</v>
      </c>
      <c r="E81" s="987">
        <f>$D$6*D81*'3.3'!$D$16</f>
        <v>41440.99</v>
      </c>
      <c r="F81" s="982" t="s">
        <v>1048</v>
      </c>
    </row>
    <row r="82" spans="1:8" x14ac:dyDescent="0.25">
      <c r="A82" s="1133"/>
      <c r="B82" s="985" t="s">
        <v>5192</v>
      </c>
      <c r="C82" s="986" t="s">
        <v>5197</v>
      </c>
      <c r="D82" s="985">
        <v>2.58</v>
      </c>
      <c r="E82" s="987">
        <f>$D$6*D82*'3.3'!$D$16</f>
        <v>53192.91</v>
      </c>
      <c r="F82" s="982" t="s">
        <v>1048</v>
      </c>
    </row>
    <row r="83" spans="1:8" x14ac:dyDescent="0.25">
      <c r="A83" s="1134"/>
      <c r="B83" s="985" t="s">
        <v>5193</v>
      </c>
      <c r="C83" s="986" t="s">
        <v>5198</v>
      </c>
      <c r="D83" s="985">
        <v>2.87</v>
      </c>
      <c r="E83" s="987">
        <f>$D$6*D83*'3.3'!$D$16</f>
        <v>59171.96</v>
      </c>
      <c r="F83" s="982" t="s">
        <v>1048</v>
      </c>
    </row>
    <row r="84" spans="1:8" x14ac:dyDescent="0.25">
      <c r="A84" s="1132"/>
      <c r="B84" s="989" t="s">
        <v>5209</v>
      </c>
      <c r="C84" s="990" t="s">
        <v>5329</v>
      </c>
      <c r="D84" s="985">
        <v>3.65</v>
      </c>
      <c r="E84" s="991">
        <f>$D$6*D84*'3.3'!D17</f>
        <v>75253.539999999994</v>
      </c>
      <c r="F84" s="982" t="s">
        <v>1048</v>
      </c>
      <c r="G84" s="992"/>
    </row>
    <row r="85" spans="1:8" x14ac:dyDescent="0.25">
      <c r="A85" s="1134"/>
      <c r="B85" s="989" t="s">
        <v>5210</v>
      </c>
      <c r="C85" s="990" t="s">
        <v>5330</v>
      </c>
      <c r="D85" s="985">
        <v>5.1100000000000003</v>
      </c>
      <c r="E85" s="991">
        <f>$D$6*D85*'3.3'!D17</f>
        <v>105354.95</v>
      </c>
      <c r="F85" s="982" t="s">
        <v>1048</v>
      </c>
      <c r="G85" s="992"/>
      <c r="H85" s="992"/>
    </row>
    <row r="86" spans="1:8" x14ac:dyDescent="0.25">
      <c r="A86" s="1132"/>
      <c r="B86" s="989" t="s">
        <v>5211</v>
      </c>
      <c r="C86" s="990" t="s">
        <v>5331</v>
      </c>
      <c r="D86" s="985">
        <v>4.78</v>
      </c>
      <c r="E86" s="991">
        <f>$D$6*D86*'3.3'!D18</f>
        <v>98551.21</v>
      </c>
      <c r="F86" s="982" t="s">
        <v>1048</v>
      </c>
      <c r="G86" s="992"/>
      <c r="H86" s="992"/>
    </row>
    <row r="87" spans="1:8" x14ac:dyDescent="0.25">
      <c r="A87" s="1134"/>
      <c r="B87" s="989" t="s">
        <v>5212</v>
      </c>
      <c r="C87" s="990" t="s">
        <v>5332</v>
      </c>
      <c r="D87" s="985">
        <v>9.15</v>
      </c>
      <c r="E87" s="991">
        <f>$D$6*D87*'3.3'!D18</f>
        <v>188649.28</v>
      </c>
      <c r="F87" s="982" t="s">
        <v>1048</v>
      </c>
    </row>
    <row r="88" spans="1:8" x14ac:dyDescent="0.25">
      <c r="A88" s="1132"/>
      <c r="B88" s="989" t="s">
        <v>5213</v>
      </c>
      <c r="C88" s="990" t="s">
        <v>5333</v>
      </c>
      <c r="D88" s="985">
        <v>8.14</v>
      </c>
      <c r="E88" s="991">
        <f>$D$6*D88*'3.3'!D19</f>
        <v>167825.7</v>
      </c>
      <c r="F88" s="982" t="s">
        <v>1048</v>
      </c>
    </row>
    <row r="89" spans="1:8" x14ac:dyDescent="0.25">
      <c r="A89" s="1134"/>
      <c r="B89" s="989" t="s">
        <v>5214</v>
      </c>
      <c r="C89" s="990" t="s">
        <v>5334</v>
      </c>
      <c r="D89" s="985">
        <v>12.51</v>
      </c>
      <c r="E89" s="991">
        <f>$D$6*D89*'3.3'!D19</f>
        <v>257923.77</v>
      </c>
      <c r="F89" s="982" t="s">
        <v>1048</v>
      </c>
    </row>
    <row r="90" spans="1:8" ht="15" customHeight="1" x14ac:dyDescent="0.25">
      <c r="A90" s="1132"/>
      <c r="B90" s="985" t="s">
        <v>5199</v>
      </c>
      <c r="C90" s="986" t="s">
        <v>5204</v>
      </c>
      <c r="D90" s="985">
        <v>0.62</v>
      </c>
      <c r="E90" s="987">
        <f>$D$6*D90*'3.3'!$D$20</f>
        <v>14380.64</v>
      </c>
      <c r="F90" s="982" t="s">
        <v>1048</v>
      </c>
    </row>
    <row r="91" spans="1:8" x14ac:dyDescent="0.25">
      <c r="A91" s="1133"/>
      <c r="B91" s="985" t="s">
        <v>5200</v>
      </c>
      <c r="C91" s="986" t="s">
        <v>5205</v>
      </c>
      <c r="D91" s="985">
        <v>1.04</v>
      </c>
      <c r="E91" s="987">
        <f>$D$6*D91*'3.3'!$D$20</f>
        <v>24122.37</v>
      </c>
      <c r="F91" s="982" t="s">
        <v>1048</v>
      </c>
    </row>
    <row r="92" spans="1:8" x14ac:dyDescent="0.25">
      <c r="A92" s="1133"/>
      <c r="B92" s="985" t="s">
        <v>5201</v>
      </c>
      <c r="C92" s="986" t="s">
        <v>5206</v>
      </c>
      <c r="D92" s="838">
        <v>1.45</v>
      </c>
      <c r="E92" s="987">
        <f>$D$6*D92*'3.3'!$D$20</f>
        <v>33632.15</v>
      </c>
      <c r="F92" s="982" t="s">
        <v>1048</v>
      </c>
    </row>
    <row r="93" spans="1:8" x14ac:dyDescent="0.25">
      <c r="A93" s="1133"/>
      <c r="B93" s="985" t="s">
        <v>5202</v>
      </c>
      <c r="C93" s="986" t="s">
        <v>5207</v>
      </c>
      <c r="D93" s="985">
        <v>1.86</v>
      </c>
      <c r="E93" s="987">
        <f>$D$6*D93*'3.3'!$D$20</f>
        <v>43141.93</v>
      </c>
      <c r="F93" s="982" t="s">
        <v>1048</v>
      </c>
    </row>
    <row r="94" spans="1:8" x14ac:dyDescent="0.25">
      <c r="A94" s="1134"/>
      <c r="B94" s="985" t="s">
        <v>5203</v>
      </c>
      <c r="C94" s="986" t="s">
        <v>5208</v>
      </c>
      <c r="D94" s="985">
        <v>2.0699999999999998</v>
      </c>
      <c r="E94" s="987">
        <f>$D$6*D94*'3.3'!$D$20</f>
        <v>48012.79</v>
      </c>
      <c r="F94" s="982" t="s">
        <v>1048</v>
      </c>
    </row>
    <row r="95" spans="1:8" ht="30" x14ac:dyDescent="0.25">
      <c r="A95" s="984"/>
      <c r="B95" s="985" t="s">
        <v>162</v>
      </c>
      <c r="C95" s="986" t="s">
        <v>163</v>
      </c>
      <c r="D95" s="985">
        <v>1.42</v>
      </c>
      <c r="E95" s="987">
        <f t="shared" si="1"/>
        <v>36595.9</v>
      </c>
    </row>
    <row r="96" spans="1:8" ht="30" x14ac:dyDescent="0.25">
      <c r="A96" s="984"/>
      <c r="B96" s="985" t="s">
        <v>164</v>
      </c>
      <c r="C96" s="986" t="s">
        <v>165</v>
      </c>
      <c r="D96" s="985">
        <v>2.81</v>
      </c>
      <c r="E96" s="987">
        <f t="shared" si="1"/>
        <v>72418.649999999994</v>
      </c>
    </row>
    <row r="97" spans="1:5" x14ac:dyDescent="0.25">
      <c r="A97" s="984"/>
      <c r="B97" s="988" t="s">
        <v>166</v>
      </c>
      <c r="C97" s="986" t="s">
        <v>167</v>
      </c>
      <c r="D97" s="988">
        <v>1.1200000000000001</v>
      </c>
      <c r="E97" s="987">
        <f t="shared" si="1"/>
        <v>28864.37</v>
      </c>
    </row>
    <row r="98" spans="1:5" x14ac:dyDescent="0.25">
      <c r="A98" s="984"/>
      <c r="B98" s="985" t="s">
        <v>168</v>
      </c>
      <c r="C98" s="986" t="s">
        <v>169</v>
      </c>
      <c r="D98" s="985">
        <v>2.0099999999999998</v>
      </c>
      <c r="E98" s="987">
        <f t="shared" si="1"/>
        <v>51801.24</v>
      </c>
    </row>
    <row r="99" spans="1:5" x14ac:dyDescent="0.25">
      <c r="A99" s="984"/>
      <c r="B99" s="985" t="s">
        <v>170</v>
      </c>
      <c r="C99" s="986" t="s">
        <v>171</v>
      </c>
      <c r="D99" s="985">
        <v>1.42</v>
      </c>
      <c r="E99" s="987">
        <f t="shared" si="1"/>
        <v>36595.9</v>
      </c>
    </row>
    <row r="100" spans="1:5" x14ac:dyDescent="0.25">
      <c r="A100" s="984"/>
      <c r="B100" s="985" t="s">
        <v>172</v>
      </c>
      <c r="C100" s="986" t="s">
        <v>173</v>
      </c>
      <c r="D100" s="985">
        <v>2.38</v>
      </c>
      <c r="E100" s="987">
        <f t="shared" si="1"/>
        <v>61336.79</v>
      </c>
    </row>
    <row r="101" spans="1:5" ht="30" x14ac:dyDescent="0.25">
      <c r="A101" s="984"/>
      <c r="B101" s="985" t="s">
        <v>174</v>
      </c>
      <c r="C101" s="986" t="s">
        <v>175</v>
      </c>
      <c r="D101" s="985">
        <v>1.61</v>
      </c>
      <c r="E101" s="987">
        <f t="shared" si="1"/>
        <v>41492.53</v>
      </c>
    </row>
    <row r="102" spans="1:5" ht="30" x14ac:dyDescent="0.25">
      <c r="A102" s="984"/>
      <c r="B102" s="985" t="s">
        <v>176</v>
      </c>
      <c r="C102" s="986" t="s">
        <v>177</v>
      </c>
      <c r="D102" s="985">
        <v>2.99</v>
      </c>
      <c r="E102" s="987">
        <f t="shared" si="1"/>
        <v>77057.56</v>
      </c>
    </row>
    <row r="103" spans="1:5" ht="30" x14ac:dyDescent="0.25">
      <c r="A103" s="984"/>
      <c r="B103" s="985" t="s">
        <v>178</v>
      </c>
      <c r="C103" s="986" t="s">
        <v>179</v>
      </c>
      <c r="D103" s="985">
        <v>3.54</v>
      </c>
      <c r="E103" s="987">
        <f t="shared" si="1"/>
        <v>91232.03</v>
      </c>
    </row>
    <row r="104" spans="1:5" x14ac:dyDescent="0.25">
      <c r="A104" s="984"/>
      <c r="B104" s="985" t="s">
        <v>181</v>
      </c>
      <c r="C104" s="986" t="s">
        <v>182</v>
      </c>
      <c r="D104" s="985">
        <v>0.84</v>
      </c>
      <c r="E104" s="987">
        <f t="shared" si="1"/>
        <v>21648.28</v>
      </c>
    </row>
    <row r="105" spans="1:5" x14ac:dyDescent="0.25">
      <c r="A105" s="984"/>
      <c r="B105" s="985" t="s">
        <v>183</v>
      </c>
      <c r="C105" s="986" t="s">
        <v>184</v>
      </c>
      <c r="D105" s="985">
        <v>1.74</v>
      </c>
      <c r="E105" s="987">
        <f t="shared" si="1"/>
        <v>44842.86</v>
      </c>
    </row>
    <row r="106" spans="1:5" x14ac:dyDescent="0.25">
      <c r="A106" s="984"/>
      <c r="B106" s="985" t="s">
        <v>185</v>
      </c>
      <c r="C106" s="986" t="s">
        <v>186</v>
      </c>
      <c r="D106" s="985">
        <v>2.4900000000000002</v>
      </c>
      <c r="E106" s="987">
        <f t="shared" si="1"/>
        <v>64171.68</v>
      </c>
    </row>
    <row r="107" spans="1:5" x14ac:dyDescent="0.25">
      <c r="A107" s="984"/>
      <c r="B107" s="985" t="s">
        <v>188</v>
      </c>
      <c r="C107" s="986" t="s">
        <v>189</v>
      </c>
      <c r="D107" s="985">
        <v>0.98</v>
      </c>
      <c r="E107" s="987">
        <f t="shared" si="1"/>
        <v>25256.32</v>
      </c>
    </row>
    <row r="108" spans="1:5" x14ac:dyDescent="0.25">
      <c r="A108" s="984"/>
      <c r="B108" s="985" t="s">
        <v>190</v>
      </c>
      <c r="C108" s="986" t="s">
        <v>191</v>
      </c>
      <c r="D108" s="985">
        <v>1.55</v>
      </c>
      <c r="E108" s="987">
        <f t="shared" si="1"/>
        <v>39946.230000000003</v>
      </c>
    </row>
    <row r="109" spans="1:5" x14ac:dyDescent="0.25">
      <c r="A109" s="984"/>
      <c r="B109" s="985" t="s">
        <v>192</v>
      </c>
      <c r="C109" s="986" t="s">
        <v>193</v>
      </c>
      <c r="D109" s="985">
        <v>0.84</v>
      </c>
      <c r="E109" s="987">
        <f t="shared" si="1"/>
        <v>21648.28</v>
      </c>
    </row>
    <row r="110" spans="1:5" x14ac:dyDescent="0.25">
      <c r="A110" s="984"/>
      <c r="B110" s="985" t="s">
        <v>194</v>
      </c>
      <c r="C110" s="986" t="s">
        <v>195</v>
      </c>
      <c r="D110" s="985">
        <v>1.33</v>
      </c>
      <c r="E110" s="987">
        <f t="shared" si="1"/>
        <v>34276.44</v>
      </c>
    </row>
    <row r="111" spans="1:5" x14ac:dyDescent="0.25">
      <c r="A111" s="984"/>
      <c r="B111" s="985" t="s">
        <v>196</v>
      </c>
      <c r="C111" s="986" t="s">
        <v>197</v>
      </c>
      <c r="D111" s="985">
        <v>0.96</v>
      </c>
      <c r="E111" s="987">
        <f t="shared" si="1"/>
        <v>24740.89</v>
      </c>
    </row>
    <row r="112" spans="1:5" x14ac:dyDescent="0.25">
      <c r="A112" s="984"/>
      <c r="B112" s="985" t="s">
        <v>198</v>
      </c>
      <c r="C112" s="986" t="s">
        <v>199</v>
      </c>
      <c r="D112" s="985">
        <v>2.2999999999999998</v>
      </c>
      <c r="E112" s="987">
        <f t="shared" si="1"/>
        <v>59275.05</v>
      </c>
    </row>
    <row r="113" spans="1:5" x14ac:dyDescent="0.25">
      <c r="A113" s="984"/>
      <c r="B113" s="985" t="s">
        <v>200</v>
      </c>
      <c r="C113" s="986" t="s">
        <v>201</v>
      </c>
      <c r="D113" s="985">
        <v>3.16</v>
      </c>
      <c r="E113" s="987">
        <f t="shared" si="1"/>
        <v>81438.759999999995</v>
      </c>
    </row>
    <row r="114" spans="1:5" x14ac:dyDescent="0.25">
      <c r="A114" s="984"/>
      <c r="B114" s="985" t="s">
        <v>202</v>
      </c>
      <c r="C114" s="986" t="s">
        <v>203</v>
      </c>
      <c r="D114" s="985">
        <v>4.84</v>
      </c>
      <c r="E114" s="987">
        <f t="shared" si="1"/>
        <v>124735.32</v>
      </c>
    </row>
    <row r="115" spans="1:5" x14ac:dyDescent="0.25">
      <c r="A115" s="984"/>
      <c r="B115" s="985" t="s">
        <v>204</v>
      </c>
      <c r="C115" s="986" t="s">
        <v>205</v>
      </c>
      <c r="D115" s="985">
        <v>1.02</v>
      </c>
      <c r="E115" s="987">
        <f t="shared" si="1"/>
        <v>26287.200000000001</v>
      </c>
    </row>
    <row r="116" spans="1:5" ht="30" x14ac:dyDescent="0.25">
      <c r="A116" s="984"/>
      <c r="B116" s="985" t="s">
        <v>206</v>
      </c>
      <c r="C116" s="986" t="s">
        <v>207</v>
      </c>
      <c r="D116" s="985">
        <v>1.43</v>
      </c>
      <c r="E116" s="987">
        <f t="shared" si="1"/>
        <v>36853.620000000003</v>
      </c>
    </row>
    <row r="117" spans="1:5" ht="30" x14ac:dyDescent="0.25">
      <c r="A117" s="984"/>
      <c r="B117" s="985" t="s">
        <v>208</v>
      </c>
      <c r="C117" s="986" t="s">
        <v>209</v>
      </c>
      <c r="D117" s="985">
        <v>2.11</v>
      </c>
      <c r="E117" s="987">
        <f t="shared" si="1"/>
        <v>54378.41</v>
      </c>
    </row>
    <row r="118" spans="1:5" x14ac:dyDescent="0.25">
      <c r="A118" s="984"/>
      <c r="B118" s="985" t="s">
        <v>210</v>
      </c>
      <c r="C118" s="986" t="s">
        <v>211</v>
      </c>
      <c r="D118" s="985">
        <v>0.74</v>
      </c>
      <c r="E118" s="987">
        <f t="shared" si="1"/>
        <v>19071.099999999999</v>
      </c>
    </row>
    <row r="119" spans="1:5" x14ac:dyDescent="0.25">
      <c r="A119" s="984"/>
      <c r="B119" s="985" t="s">
        <v>212</v>
      </c>
      <c r="C119" s="986" t="s">
        <v>213</v>
      </c>
      <c r="D119" s="985">
        <v>0.99</v>
      </c>
      <c r="E119" s="987">
        <f t="shared" si="1"/>
        <v>25514.04</v>
      </c>
    </row>
    <row r="120" spans="1:5" ht="30" x14ac:dyDescent="0.25">
      <c r="A120" s="984"/>
      <c r="B120" s="985" t="s">
        <v>214</v>
      </c>
      <c r="C120" s="986" t="s">
        <v>215</v>
      </c>
      <c r="D120" s="985">
        <v>1.1499999999999999</v>
      </c>
      <c r="E120" s="987">
        <f t="shared" si="1"/>
        <v>29637.52</v>
      </c>
    </row>
    <row r="121" spans="1:5" x14ac:dyDescent="0.25">
      <c r="A121" s="984"/>
      <c r="B121" s="985" t="s">
        <v>216</v>
      </c>
      <c r="C121" s="986" t="s">
        <v>217</v>
      </c>
      <c r="D121" s="985">
        <v>2.82</v>
      </c>
      <c r="E121" s="987">
        <f t="shared" si="1"/>
        <v>72676.36</v>
      </c>
    </row>
    <row r="122" spans="1:5" x14ac:dyDescent="0.25">
      <c r="A122" s="984"/>
      <c r="B122" s="988" t="s">
        <v>218</v>
      </c>
      <c r="C122" s="986" t="s">
        <v>219</v>
      </c>
      <c r="D122" s="988">
        <v>2.52</v>
      </c>
      <c r="E122" s="987">
        <f t="shared" si="1"/>
        <v>64944.84</v>
      </c>
    </row>
    <row r="123" spans="1:5" x14ac:dyDescent="0.25">
      <c r="A123" s="984"/>
      <c r="B123" s="985" t="s">
        <v>220</v>
      </c>
      <c r="C123" s="986" t="s">
        <v>221</v>
      </c>
      <c r="D123" s="985">
        <v>3.12</v>
      </c>
      <c r="E123" s="987">
        <f t="shared" si="1"/>
        <v>80407.89</v>
      </c>
    </row>
    <row r="124" spans="1:5" x14ac:dyDescent="0.25">
      <c r="A124" s="984"/>
      <c r="B124" s="985" t="s">
        <v>222</v>
      </c>
      <c r="C124" s="986" t="s">
        <v>223</v>
      </c>
      <c r="D124" s="985">
        <v>4.51</v>
      </c>
      <c r="E124" s="987">
        <f t="shared" si="1"/>
        <v>116230.64</v>
      </c>
    </row>
    <row r="125" spans="1:5" x14ac:dyDescent="0.25">
      <c r="A125" s="984"/>
      <c r="B125" s="985" t="s">
        <v>224</v>
      </c>
      <c r="C125" s="986" t="s">
        <v>225</v>
      </c>
      <c r="D125" s="985">
        <v>0.82</v>
      </c>
      <c r="E125" s="987">
        <f t="shared" si="1"/>
        <v>21132.84</v>
      </c>
    </row>
    <row r="126" spans="1:5" x14ac:dyDescent="0.25">
      <c r="A126" s="984"/>
      <c r="B126" s="988" t="s">
        <v>227</v>
      </c>
      <c r="C126" s="986" t="s">
        <v>228</v>
      </c>
      <c r="D126" s="985">
        <v>0.98</v>
      </c>
      <c r="E126" s="987">
        <f t="shared" si="1"/>
        <v>25256.32</v>
      </c>
    </row>
    <row r="127" spans="1:5" x14ac:dyDescent="0.25">
      <c r="A127" s="984"/>
      <c r="B127" s="988" t="s">
        <v>229</v>
      </c>
      <c r="C127" s="986" t="s">
        <v>230</v>
      </c>
      <c r="D127" s="985">
        <v>1.49</v>
      </c>
      <c r="E127" s="987">
        <f t="shared" si="1"/>
        <v>38399.919999999998</v>
      </c>
    </row>
    <row r="128" spans="1:5" x14ac:dyDescent="0.25">
      <c r="A128" s="984"/>
      <c r="B128" s="985" t="s">
        <v>231</v>
      </c>
      <c r="C128" s="986" t="s">
        <v>232</v>
      </c>
      <c r="D128" s="985">
        <v>0.68</v>
      </c>
      <c r="E128" s="987">
        <f t="shared" si="1"/>
        <v>17524.8</v>
      </c>
    </row>
    <row r="129" spans="1:5" x14ac:dyDescent="0.25">
      <c r="A129" s="984"/>
      <c r="B129" s="985" t="s">
        <v>233</v>
      </c>
      <c r="C129" s="986" t="s">
        <v>234</v>
      </c>
      <c r="D129" s="985">
        <v>1.01</v>
      </c>
      <c r="E129" s="987">
        <f t="shared" si="1"/>
        <v>26029.48</v>
      </c>
    </row>
    <row r="130" spans="1:5" x14ac:dyDescent="0.25">
      <c r="A130" s="984"/>
      <c r="B130" s="985" t="s">
        <v>235</v>
      </c>
      <c r="C130" s="986" t="s">
        <v>236</v>
      </c>
      <c r="D130" s="985">
        <v>0.4</v>
      </c>
      <c r="E130" s="987">
        <f t="shared" si="1"/>
        <v>10308.700000000001</v>
      </c>
    </row>
    <row r="131" spans="1:5" x14ac:dyDescent="0.25">
      <c r="A131" s="984"/>
      <c r="B131" s="985" t="s">
        <v>237</v>
      </c>
      <c r="C131" s="986" t="s">
        <v>238</v>
      </c>
      <c r="D131" s="985">
        <v>1.54</v>
      </c>
      <c r="E131" s="987">
        <f t="shared" si="1"/>
        <v>39688.51</v>
      </c>
    </row>
    <row r="132" spans="1:5" ht="30" x14ac:dyDescent="0.25">
      <c r="A132" s="984"/>
      <c r="B132" s="985" t="s">
        <v>239</v>
      </c>
      <c r="C132" s="986" t="s">
        <v>240</v>
      </c>
      <c r="D132" s="985">
        <v>4.13</v>
      </c>
      <c r="E132" s="987">
        <f t="shared" si="1"/>
        <v>106437.37</v>
      </c>
    </row>
    <row r="133" spans="1:5" ht="30" x14ac:dyDescent="0.25">
      <c r="A133" s="984"/>
      <c r="B133" s="985" t="s">
        <v>241</v>
      </c>
      <c r="C133" s="986" t="s">
        <v>242</v>
      </c>
      <c r="D133" s="985">
        <v>5.82</v>
      </c>
      <c r="E133" s="987">
        <f t="shared" si="1"/>
        <v>149991.64000000001</v>
      </c>
    </row>
    <row r="134" spans="1:5" x14ac:dyDescent="0.25">
      <c r="A134" s="984"/>
      <c r="B134" s="988" t="s">
        <v>243</v>
      </c>
      <c r="C134" s="986" t="s">
        <v>244</v>
      </c>
      <c r="D134" s="988">
        <v>1.41</v>
      </c>
      <c r="E134" s="987">
        <f t="shared" si="1"/>
        <v>36338.18</v>
      </c>
    </row>
    <row r="135" spans="1:5" x14ac:dyDescent="0.25">
      <c r="A135" s="984"/>
      <c r="B135" s="985" t="s">
        <v>245</v>
      </c>
      <c r="C135" s="986" t="s">
        <v>246</v>
      </c>
      <c r="D135" s="985">
        <v>2.19</v>
      </c>
      <c r="E135" s="987">
        <f t="shared" si="1"/>
        <v>56440.15</v>
      </c>
    </row>
    <row r="136" spans="1:5" x14ac:dyDescent="0.25">
      <c r="A136" s="984"/>
      <c r="B136" s="985" t="s">
        <v>247</v>
      </c>
      <c r="C136" s="986" t="s">
        <v>248</v>
      </c>
      <c r="D136" s="985">
        <v>2.42</v>
      </c>
      <c r="E136" s="987">
        <f t="shared" si="1"/>
        <v>62367.66</v>
      </c>
    </row>
    <row r="137" spans="1:5" x14ac:dyDescent="0.25">
      <c r="A137" s="984"/>
      <c r="B137" s="985" t="s">
        <v>249</v>
      </c>
      <c r="C137" s="986" t="s">
        <v>250</v>
      </c>
      <c r="D137" s="985">
        <v>1.02</v>
      </c>
      <c r="E137" s="987">
        <f t="shared" si="1"/>
        <v>26287.200000000001</v>
      </c>
    </row>
    <row r="138" spans="1:5" x14ac:dyDescent="0.25">
      <c r="A138" s="984"/>
      <c r="B138" s="985" t="s">
        <v>252</v>
      </c>
      <c r="C138" s="986" t="s">
        <v>253</v>
      </c>
      <c r="D138" s="985">
        <v>4.21</v>
      </c>
      <c r="E138" s="987">
        <f t="shared" si="1"/>
        <v>108499.11</v>
      </c>
    </row>
    <row r="139" spans="1:5" x14ac:dyDescent="0.25">
      <c r="A139" s="984"/>
      <c r="B139" s="985" t="s">
        <v>254</v>
      </c>
      <c r="C139" s="986" t="s">
        <v>255</v>
      </c>
      <c r="D139" s="985">
        <v>15.63</v>
      </c>
      <c r="E139" s="987">
        <f t="shared" si="1"/>
        <v>402812.61</v>
      </c>
    </row>
    <row r="140" spans="1:5" ht="45" x14ac:dyDescent="0.25">
      <c r="A140" s="984"/>
      <c r="B140" s="985" t="s">
        <v>256</v>
      </c>
      <c r="C140" s="986" t="s">
        <v>257</v>
      </c>
      <c r="D140" s="985">
        <v>7.4</v>
      </c>
      <c r="E140" s="987">
        <f t="shared" si="1"/>
        <v>190711.02</v>
      </c>
    </row>
    <row r="141" spans="1:5" x14ac:dyDescent="0.25">
      <c r="A141" s="984"/>
      <c r="B141" s="988" t="s">
        <v>258</v>
      </c>
      <c r="C141" s="986" t="s">
        <v>259</v>
      </c>
      <c r="D141" s="988">
        <v>1.92</v>
      </c>
      <c r="E141" s="987">
        <f t="shared" si="1"/>
        <v>49481.78</v>
      </c>
    </row>
    <row r="142" spans="1:5" ht="30" x14ac:dyDescent="0.25">
      <c r="A142" s="984"/>
      <c r="B142" s="985" t="s">
        <v>260</v>
      </c>
      <c r="C142" s="986" t="s">
        <v>261</v>
      </c>
      <c r="D142" s="985">
        <v>1.39</v>
      </c>
      <c r="E142" s="987">
        <f t="shared" si="1"/>
        <v>35822.75</v>
      </c>
    </row>
    <row r="143" spans="1:5" ht="30" x14ac:dyDescent="0.25">
      <c r="A143" s="984"/>
      <c r="B143" s="985" t="s">
        <v>262</v>
      </c>
      <c r="C143" s="986" t="s">
        <v>263</v>
      </c>
      <c r="D143" s="985">
        <v>1.89</v>
      </c>
      <c r="E143" s="987">
        <f t="shared" si="1"/>
        <v>48708.63</v>
      </c>
    </row>
    <row r="144" spans="1:5" ht="30" x14ac:dyDescent="0.25">
      <c r="A144" s="984"/>
      <c r="B144" s="985" t="s">
        <v>264</v>
      </c>
      <c r="C144" s="986" t="s">
        <v>265</v>
      </c>
      <c r="D144" s="985">
        <v>2.56</v>
      </c>
      <c r="E144" s="987">
        <f t="shared" si="1"/>
        <v>65975.710000000006</v>
      </c>
    </row>
    <row r="145" spans="1:5" x14ac:dyDescent="0.25">
      <c r="A145" s="984"/>
      <c r="B145" s="985" t="s">
        <v>266</v>
      </c>
      <c r="C145" s="986" t="s">
        <v>267</v>
      </c>
      <c r="D145" s="985">
        <v>1.66</v>
      </c>
      <c r="E145" s="987">
        <f t="shared" si="1"/>
        <v>42781.120000000003</v>
      </c>
    </row>
    <row r="146" spans="1:5" ht="30" x14ac:dyDescent="0.25">
      <c r="A146" s="984"/>
      <c r="B146" s="985" t="s">
        <v>268</v>
      </c>
      <c r="C146" s="986" t="s">
        <v>269</v>
      </c>
      <c r="D146" s="985">
        <v>1.82</v>
      </c>
      <c r="E146" s="987">
        <f t="shared" si="1"/>
        <v>46904.6</v>
      </c>
    </row>
    <row r="147" spans="1:5" x14ac:dyDescent="0.25">
      <c r="A147" s="984"/>
      <c r="B147" s="985" t="s">
        <v>270</v>
      </c>
      <c r="C147" s="986" t="s">
        <v>271</v>
      </c>
      <c r="D147" s="985">
        <v>1.71</v>
      </c>
      <c r="E147" s="987">
        <f t="shared" si="1"/>
        <v>44069.71</v>
      </c>
    </row>
    <row r="148" spans="1:5" ht="30" x14ac:dyDescent="0.25">
      <c r="A148" s="984"/>
      <c r="B148" s="985" t="s">
        <v>273</v>
      </c>
      <c r="C148" s="986" t="s">
        <v>274</v>
      </c>
      <c r="D148" s="985">
        <v>2.41</v>
      </c>
      <c r="E148" s="987">
        <f t="shared" si="1"/>
        <v>62109.94</v>
      </c>
    </row>
    <row r="149" spans="1:5" ht="30" x14ac:dyDescent="0.25">
      <c r="A149" s="984"/>
      <c r="B149" s="985" t="s">
        <v>275</v>
      </c>
      <c r="C149" s="986" t="s">
        <v>276</v>
      </c>
      <c r="D149" s="985">
        <v>4.0199999999999996</v>
      </c>
      <c r="E149" s="987">
        <f t="shared" si="1"/>
        <v>103602.48</v>
      </c>
    </row>
    <row r="150" spans="1:5" ht="30" x14ac:dyDescent="0.25">
      <c r="A150" s="984"/>
      <c r="B150" s="985" t="s">
        <v>277</v>
      </c>
      <c r="C150" s="986" t="s">
        <v>278</v>
      </c>
      <c r="D150" s="985">
        <v>4.8899999999999997</v>
      </c>
      <c r="E150" s="987">
        <f t="shared" ref="E150:E194" si="2">$D$6*D150</f>
        <v>126023.91</v>
      </c>
    </row>
    <row r="151" spans="1:5" ht="30" x14ac:dyDescent="0.25">
      <c r="A151" s="984"/>
      <c r="B151" s="985" t="s">
        <v>279</v>
      </c>
      <c r="C151" s="986" t="s">
        <v>280</v>
      </c>
      <c r="D151" s="985">
        <v>3.05</v>
      </c>
      <c r="E151" s="987">
        <f t="shared" si="2"/>
        <v>78603.87</v>
      </c>
    </row>
    <row r="152" spans="1:5" ht="30" x14ac:dyDescent="0.25">
      <c r="A152" s="984"/>
      <c r="B152" s="985" t="s">
        <v>281</v>
      </c>
      <c r="C152" s="986" t="s">
        <v>282</v>
      </c>
      <c r="D152" s="985">
        <v>5.31</v>
      </c>
      <c r="E152" s="987">
        <f t="shared" si="2"/>
        <v>136848.04999999999</v>
      </c>
    </row>
    <row r="153" spans="1:5" ht="30" x14ac:dyDescent="0.25">
      <c r="A153" s="984"/>
      <c r="B153" s="985" t="s">
        <v>283</v>
      </c>
      <c r="C153" s="986" t="s">
        <v>284</v>
      </c>
      <c r="D153" s="985">
        <v>1.66</v>
      </c>
      <c r="E153" s="987">
        <f t="shared" si="2"/>
        <v>42781.120000000003</v>
      </c>
    </row>
    <row r="154" spans="1:5" ht="30" x14ac:dyDescent="0.25">
      <c r="A154" s="984"/>
      <c r="B154" s="985" t="s">
        <v>285</v>
      </c>
      <c r="C154" s="986" t="s">
        <v>286</v>
      </c>
      <c r="D154" s="985">
        <v>2.77</v>
      </c>
      <c r="E154" s="987">
        <f t="shared" si="2"/>
        <v>71387.78</v>
      </c>
    </row>
    <row r="155" spans="1:5" ht="30" x14ac:dyDescent="0.25">
      <c r="A155" s="984"/>
      <c r="B155" s="985" t="s">
        <v>287</v>
      </c>
      <c r="C155" s="986" t="s">
        <v>288</v>
      </c>
      <c r="D155" s="985">
        <v>4.32</v>
      </c>
      <c r="E155" s="987">
        <f t="shared" si="2"/>
        <v>111334</v>
      </c>
    </row>
    <row r="156" spans="1:5" ht="30" x14ac:dyDescent="0.25">
      <c r="A156" s="984"/>
      <c r="B156" s="985" t="s">
        <v>289</v>
      </c>
      <c r="C156" s="986" t="s">
        <v>290</v>
      </c>
      <c r="D156" s="985">
        <v>1.29</v>
      </c>
      <c r="E156" s="987">
        <f t="shared" si="2"/>
        <v>33245.57</v>
      </c>
    </row>
    <row r="157" spans="1:5" ht="30" x14ac:dyDescent="0.25">
      <c r="A157" s="984"/>
      <c r="B157" s="985" t="s">
        <v>291</v>
      </c>
      <c r="C157" s="986" t="s">
        <v>292</v>
      </c>
      <c r="D157" s="985">
        <v>1.55</v>
      </c>
      <c r="E157" s="987">
        <f t="shared" si="2"/>
        <v>39946.230000000003</v>
      </c>
    </row>
    <row r="158" spans="1:5" ht="30" x14ac:dyDescent="0.25">
      <c r="A158" s="984"/>
      <c r="B158" s="985" t="s">
        <v>293</v>
      </c>
      <c r="C158" s="986" t="s">
        <v>294</v>
      </c>
      <c r="D158" s="985">
        <v>1.71</v>
      </c>
      <c r="E158" s="987">
        <f t="shared" si="2"/>
        <v>44069.71</v>
      </c>
    </row>
    <row r="159" spans="1:5" ht="30" x14ac:dyDescent="0.25">
      <c r="A159" s="984"/>
      <c r="B159" s="985" t="s">
        <v>295</v>
      </c>
      <c r="C159" s="986" t="s">
        <v>296</v>
      </c>
      <c r="D159" s="985">
        <v>2.29</v>
      </c>
      <c r="E159" s="987">
        <f t="shared" si="2"/>
        <v>59017.33</v>
      </c>
    </row>
    <row r="160" spans="1:5" ht="30" x14ac:dyDescent="0.25">
      <c r="A160" s="984"/>
      <c r="B160" s="985" t="s">
        <v>297</v>
      </c>
      <c r="C160" s="986" t="s">
        <v>298</v>
      </c>
      <c r="D160" s="985">
        <v>2.4900000000000002</v>
      </c>
      <c r="E160" s="987">
        <f t="shared" si="2"/>
        <v>64171.68</v>
      </c>
    </row>
    <row r="161" spans="1:5" ht="30" x14ac:dyDescent="0.25">
      <c r="A161" s="984"/>
      <c r="B161" s="985" t="s">
        <v>299</v>
      </c>
      <c r="C161" s="986" t="s">
        <v>300</v>
      </c>
      <c r="D161" s="985">
        <v>2.79</v>
      </c>
      <c r="E161" s="987">
        <f t="shared" si="2"/>
        <v>71903.210000000006</v>
      </c>
    </row>
    <row r="162" spans="1:5" ht="30" x14ac:dyDescent="0.25">
      <c r="A162" s="984"/>
      <c r="B162" s="985" t="s">
        <v>301</v>
      </c>
      <c r="C162" s="986" t="s">
        <v>302</v>
      </c>
      <c r="D162" s="985">
        <v>3.95</v>
      </c>
      <c r="E162" s="987">
        <f t="shared" si="2"/>
        <v>101798.45</v>
      </c>
    </row>
    <row r="163" spans="1:5" ht="30" x14ac:dyDescent="0.25">
      <c r="A163" s="984"/>
      <c r="B163" s="985" t="s">
        <v>303</v>
      </c>
      <c r="C163" s="986" t="s">
        <v>304</v>
      </c>
      <c r="D163" s="985">
        <v>2.38</v>
      </c>
      <c r="E163" s="987">
        <f t="shared" si="2"/>
        <v>61336.79</v>
      </c>
    </row>
    <row r="164" spans="1:5" ht="30" x14ac:dyDescent="0.25">
      <c r="A164" s="984"/>
      <c r="B164" s="985" t="s">
        <v>305</v>
      </c>
      <c r="C164" s="986" t="s">
        <v>306</v>
      </c>
      <c r="D164" s="985">
        <v>2.63</v>
      </c>
      <c r="E164" s="987">
        <f t="shared" si="2"/>
        <v>67779.73</v>
      </c>
    </row>
    <row r="165" spans="1:5" ht="30" x14ac:dyDescent="0.25">
      <c r="A165" s="984"/>
      <c r="B165" s="985" t="s">
        <v>307</v>
      </c>
      <c r="C165" s="986" t="s">
        <v>308</v>
      </c>
      <c r="D165" s="985">
        <v>2.17</v>
      </c>
      <c r="E165" s="987">
        <f t="shared" si="2"/>
        <v>55924.72</v>
      </c>
    </row>
    <row r="166" spans="1:5" ht="30" x14ac:dyDescent="0.25">
      <c r="A166" s="984"/>
      <c r="B166" s="985" t="s">
        <v>309</v>
      </c>
      <c r="C166" s="986" t="s">
        <v>310</v>
      </c>
      <c r="D166" s="985">
        <v>3.43</v>
      </c>
      <c r="E166" s="987">
        <f t="shared" si="2"/>
        <v>88397.14</v>
      </c>
    </row>
    <row r="167" spans="1:5" ht="30" x14ac:dyDescent="0.25">
      <c r="A167" s="984"/>
      <c r="B167" s="985" t="s">
        <v>311</v>
      </c>
      <c r="C167" s="986" t="s">
        <v>312</v>
      </c>
      <c r="D167" s="985">
        <v>4.2699999999999996</v>
      </c>
      <c r="E167" s="987">
        <f t="shared" si="2"/>
        <v>110045.42</v>
      </c>
    </row>
    <row r="168" spans="1:5" ht="30" x14ac:dyDescent="0.25">
      <c r="A168" s="984"/>
      <c r="B168" s="985" t="s">
        <v>313</v>
      </c>
      <c r="C168" s="986" t="s">
        <v>314</v>
      </c>
      <c r="D168" s="985">
        <v>3.66</v>
      </c>
      <c r="E168" s="987">
        <f t="shared" si="2"/>
        <v>94324.64</v>
      </c>
    </row>
    <row r="169" spans="1:5" ht="30" x14ac:dyDescent="0.25">
      <c r="A169" s="984"/>
      <c r="B169" s="985" t="s">
        <v>315</v>
      </c>
      <c r="C169" s="986" t="s">
        <v>316</v>
      </c>
      <c r="D169" s="985">
        <v>2.81</v>
      </c>
      <c r="E169" s="987">
        <f t="shared" si="2"/>
        <v>72418.649999999994</v>
      </c>
    </row>
    <row r="170" spans="1:5" ht="30" x14ac:dyDescent="0.25">
      <c r="A170" s="984"/>
      <c r="B170" s="985" t="s">
        <v>317</v>
      </c>
      <c r="C170" s="986" t="s">
        <v>318</v>
      </c>
      <c r="D170" s="985">
        <v>3.42</v>
      </c>
      <c r="E170" s="987">
        <f t="shared" si="2"/>
        <v>88139.42</v>
      </c>
    </row>
    <row r="171" spans="1:5" ht="30" x14ac:dyDescent="0.25">
      <c r="A171" s="984"/>
      <c r="B171" s="985" t="s">
        <v>319</v>
      </c>
      <c r="C171" s="986" t="s">
        <v>320</v>
      </c>
      <c r="D171" s="985">
        <v>5.31</v>
      </c>
      <c r="E171" s="987">
        <f t="shared" si="2"/>
        <v>136848.04999999999</v>
      </c>
    </row>
    <row r="172" spans="1:5" ht="30" x14ac:dyDescent="0.25">
      <c r="A172" s="984"/>
      <c r="B172" s="985" t="s">
        <v>321</v>
      </c>
      <c r="C172" s="986" t="s">
        <v>322</v>
      </c>
      <c r="D172" s="985">
        <v>2.86</v>
      </c>
      <c r="E172" s="987">
        <f t="shared" si="2"/>
        <v>73707.23</v>
      </c>
    </row>
    <row r="173" spans="1:5" ht="30" x14ac:dyDescent="0.25">
      <c r="A173" s="984"/>
      <c r="B173" s="985" t="s">
        <v>323</v>
      </c>
      <c r="C173" s="986" t="s">
        <v>324</v>
      </c>
      <c r="D173" s="988">
        <v>4.3099999999999996</v>
      </c>
      <c r="E173" s="987">
        <f t="shared" si="2"/>
        <v>111076.29</v>
      </c>
    </row>
    <row r="174" spans="1:5" ht="30" x14ac:dyDescent="0.25">
      <c r="A174" s="984"/>
      <c r="B174" s="985" t="s">
        <v>325</v>
      </c>
      <c r="C174" s="986" t="s">
        <v>326</v>
      </c>
      <c r="D174" s="988">
        <v>2.93</v>
      </c>
      <c r="E174" s="987">
        <f t="shared" si="2"/>
        <v>75511.259999999995</v>
      </c>
    </row>
    <row r="175" spans="1:5" ht="30" x14ac:dyDescent="0.25">
      <c r="A175" s="984"/>
      <c r="B175" s="985" t="s">
        <v>327</v>
      </c>
      <c r="C175" s="986" t="s">
        <v>328</v>
      </c>
      <c r="D175" s="988">
        <v>1.24</v>
      </c>
      <c r="E175" s="987">
        <f t="shared" si="2"/>
        <v>31956.98</v>
      </c>
    </row>
    <row r="176" spans="1:5" x14ac:dyDescent="0.25">
      <c r="A176" s="984"/>
      <c r="B176" s="985" t="s">
        <v>355</v>
      </c>
      <c r="C176" s="986" t="s">
        <v>356</v>
      </c>
      <c r="D176" s="985">
        <v>0.79</v>
      </c>
      <c r="E176" s="987">
        <f t="shared" si="2"/>
        <v>20359.689999999999</v>
      </c>
    </row>
    <row r="177" spans="1:5" x14ac:dyDescent="0.25">
      <c r="A177" s="984"/>
      <c r="B177" s="985" t="s">
        <v>357</v>
      </c>
      <c r="C177" s="986" t="s">
        <v>358</v>
      </c>
      <c r="D177" s="985">
        <v>1.1399999999999999</v>
      </c>
      <c r="E177" s="987">
        <f t="shared" si="2"/>
        <v>29379.81</v>
      </c>
    </row>
    <row r="178" spans="1:5" x14ac:dyDescent="0.25">
      <c r="A178" s="984"/>
      <c r="B178" s="985" t="s">
        <v>359</v>
      </c>
      <c r="C178" s="986" t="s">
        <v>360</v>
      </c>
      <c r="D178" s="985">
        <v>2.46</v>
      </c>
      <c r="E178" s="987">
        <f t="shared" si="2"/>
        <v>63398.53</v>
      </c>
    </row>
    <row r="179" spans="1:5" x14ac:dyDescent="0.25">
      <c r="A179" s="984"/>
      <c r="B179" s="985" t="s">
        <v>361</v>
      </c>
      <c r="C179" s="986" t="s">
        <v>362</v>
      </c>
      <c r="D179" s="985">
        <v>2.5099999999999998</v>
      </c>
      <c r="E179" s="987">
        <f t="shared" si="2"/>
        <v>64687.12</v>
      </c>
    </row>
    <row r="180" spans="1:5" x14ac:dyDescent="0.25">
      <c r="A180" s="984"/>
      <c r="B180" s="985" t="s">
        <v>363</v>
      </c>
      <c r="C180" s="986" t="s">
        <v>364</v>
      </c>
      <c r="D180" s="985">
        <v>2.82</v>
      </c>
      <c r="E180" s="987">
        <f t="shared" si="2"/>
        <v>72676.36</v>
      </c>
    </row>
    <row r="181" spans="1:5" x14ac:dyDescent="0.25">
      <c r="A181" s="984"/>
      <c r="B181" s="985" t="s">
        <v>365</v>
      </c>
      <c r="C181" s="986" t="s">
        <v>366</v>
      </c>
      <c r="D181" s="985">
        <v>4.51</v>
      </c>
      <c r="E181" s="987">
        <f t="shared" si="2"/>
        <v>116230.64</v>
      </c>
    </row>
    <row r="182" spans="1:5" x14ac:dyDescent="0.25">
      <c r="A182" s="984"/>
      <c r="B182" s="985" t="s">
        <v>367</v>
      </c>
      <c r="C182" s="986" t="s">
        <v>368</v>
      </c>
      <c r="D182" s="985">
        <v>4.87</v>
      </c>
      <c r="E182" s="987">
        <f t="shared" si="2"/>
        <v>125508.47</v>
      </c>
    </row>
    <row r="183" spans="1:5" x14ac:dyDescent="0.25">
      <c r="A183" s="984"/>
      <c r="B183" s="985" t="s">
        <v>369</v>
      </c>
      <c r="C183" s="986" t="s">
        <v>370</v>
      </c>
      <c r="D183" s="985">
        <v>14.55</v>
      </c>
      <c r="E183" s="987">
        <f t="shared" si="2"/>
        <v>374979.11</v>
      </c>
    </row>
    <row r="184" spans="1:5" ht="30" x14ac:dyDescent="0.25">
      <c r="A184" s="984"/>
      <c r="B184" s="985" t="s">
        <v>371</v>
      </c>
      <c r="C184" s="986" t="s">
        <v>372</v>
      </c>
      <c r="D184" s="985">
        <v>3.09</v>
      </c>
      <c r="E184" s="987">
        <f t="shared" si="2"/>
        <v>79634.740000000005</v>
      </c>
    </row>
    <row r="185" spans="1:5" ht="30" x14ac:dyDescent="0.25">
      <c r="A185" s="984"/>
      <c r="B185" s="985" t="s">
        <v>373</v>
      </c>
      <c r="C185" s="986" t="s">
        <v>374</v>
      </c>
      <c r="D185" s="985">
        <v>3.78</v>
      </c>
      <c r="E185" s="987">
        <f t="shared" si="2"/>
        <v>97417.25</v>
      </c>
    </row>
    <row r="186" spans="1:5" ht="30" x14ac:dyDescent="0.25">
      <c r="A186" s="984"/>
      <c r="B186" s="985" t="s">
        <v>375</v>
      </c>
      <c r="C186" s="986" t="s">
        <v>376</v>
      </c>
      <c r="D186" s="985">
        <v>4.37</v>
      </c>
      <c r="E186" s="987">
        <f t="shared" si="2"/>
        <v>112622.59</v>
      </c>
    </row>
    <row r="187" spans="1:5" ht="30" x14ac:dyDescent="0.25">
      <c r="A187" s="984"/>
      <c r="B187" s="985" t="s">
        <v>377</v>
      </c>
      <c r="C187" s="986" t="s">
        <v>378</v>
      </c>
      <c r="D187" s="985">
        <v>5.85</v>
      </c>
      <c r="E187" s="987">
        <f t="shared" si="2"/>
        <v>150764.79999999999</v>
      </c>
    </row>
    <row r="188" spans="1:5" ht="30" x14ac:dyDescent="0.25">
      <c r="A188" s="984"/>
      <c r="B188" s="985" t="s">
        <v>379</v>
      </c>
      <c r="C188" s="986" t="s">
        <v>380</v>
      </c>
      <c r="D188" s="985">
        <v>6.57</v>
      </c>
      <c r="E188" s="987">
        <f t="shared" si="2"/>
        <v>169320.46</v>
      </c>
    </row>
    <row r="189" spans="1:5" ht="30" x14ac:dyDescent="0.25">
      <c r="A189" s="984"/>
      <c r="B189" s="985" t="s">
        <v>381</v>
      </c>
      <c r="C189" s="986" t="s">
        <v>382</v>
      </c>
      <c r="D189" s="985">
        <v>9.49</v>
      </c>
      <c r="E189" s="987">
        <f t="shared" si="2"/>
        <v>244574</v>
      </c>
    </row>
    <row r="190" spans="1:5" ht="30" x14ac:dyDescent="0.25">
      <c r="A190" s="984"/>
      <c r="B190" s="985" t="s">
        <v>383</v>
      </c>
      <c r="C190" s="986" t="s">
        <v>384</v>
      </c>
      <c r="D190" s="985">
        <v>16.32</v>
      </c>
      <c r="E190" s="987">
        <f t="shared" si="2"/>
        <v>420595.12</v>
      </c>
    </row>
    <row r="191" spans="1:5" ht="30" x14ac:dyDescent="0.25">
      <c r="A191" s="984"/>
      <c r="B191" s="985" t="s">
        <v>385</v>
      </c>
      <c r="C191" s="986" t="s">
        <v>386</v>
      </c>
      <c r="D191" s="985">
        <v>0.42</v>
      </c>
      <c r="E191" s="987">
        <f t="shared" si="2"/>
        <v>10824.14</v>
      </c>
    </row>
    <row r="192" spans="1:5" ht="30" x14ac:dyDescent="0.25">
      <c r="A192" s="984"/>
      <c r="B192" s="985" t="s">
        <v>387</v>
      </c>
      <c r="C192" s="986" t="s">
        <v>388</v>
      </c>
      <c r="D192" s="985">
        <v>1.68</v>
      </c>
      <c r="E192" s="987">
        <f t="shared" si="2"/>
        <v>43296.56</v>
      </c>
    </row>
    <row r="193" spans="1:6" ht="30" x14ac:dyDescent="0.25">
      <c r="A193" s="984"/>
      <c r="B193" s="985" t="s">
        <v>389</v>
      </c>
      <c r="C193" s="986" t="s">
        <v>390</v>
      </c>
      <c r="D193" s="985">
        <v>3.35</v>
      </c>
      <c r="E193" s="987">
        <f t="shared" si="2"/>
        <v>86335.4</v>
      </c>
    </row>
    <row r="194" spans="1:6" ht="30" x14ac:dyDescent="0.25">
      <c r="A194" s="984"/>
      <c r="B194" s="985" t="s">
        <v>391</v>
      </c>
      <c r="C194" s="986" t="s">
        <v>392</v>
      </c>
      <c r="D194" s="985">
        <v>5.44</v>
      </c>
      <c r="E194" s="987">
        <f t="shared" si="2"/>
        <v>140198.37</v>
      </c>
    </row>
    <row r="195" spans="1:6" x14ac:dyDescent="0.25">
      <c r="A195" s="984"/>
      <c r="B195" s="985" t="s">
        <v>4943</v>
      </c>
      <c r="C195" s="986" t="s">
        <v>4945</v>
      </c>
      <c r="D195" s="985">
        <v>2.64</v>
      </c>
      <c r="E195" s="987">
        <f t="shared" ref="E195:E196" si="3">$D$6*D195</f>
        <v>68037.45</v>
      </c>
    </row>
    <row r="196" spans="1:6" x14ac:dyDescent="0.25">
      <c r="A196" s="984"/>
      <c r="B196" s="985" t="s">
        <v>4944</v>
      </c>
      <c r="C196" s="986" t="s">
        <v>4946</v>
      </c>
      <c r="D196" s="985">
        <v>19.75</v>
      </c>
      <c r="E196" s="987">
        <f t="shared" si="3"/>
        <v>508992.26</v>
      </c>
    </row>
    <row r="197" spans="1:6" ht="30" x14ac:dyDescent="0.25">
      <c r="A197" s="984"/>
      <c r="B197" s="985" t="s">
        <v>412</v>
      </c>
      <c r="C197" s="986" t="s">
        <v>413</v>
      </c>
      <c r="D197" s="985">
        <v>0.66</v>
      </c>
      <c r="E197" s="987">
        <f t="shared" ref="E197:E257" si="4">$D$6*D197</f>
        <v>17009.36</v>
      </c>
    </row>
    <row r="198" spans="1:6" x14ac:dyDescent="0.25">
      <c r="A198" s="984"/>
      <c r="B198" s="985" t="s">
        <v>414</v>
      </c>
      <c r="C198" s="986" t="s">
        <v>415</v>
      </c>
      <c r="D198" s="985">
        <v>0.47</v>
      </c>
      <c r="E198" s="987">
        <f t="shared" si="4"/>
        <v>12112.73</v>
      </c>
    </row>
    <row r="199" spans="1:6" x14ac:dyDescent="0.25">
      <c r="A199" s="984"/>
      <c r="B199" s="985" t="s">
        <v>416</v>
      </c>
      <c r="C199" s="986" t="s">
        <v>417</v>
      </c>
      <c r="D199" s="985">
        <v>0.61</v>
      </c>
      <c r="E199" s="987">
        <f t="shared" si="4"/>
        <v>15720.77</v>
      </c>
    </row>
    <row r="200" spans="1:6" ht="45" x14ac:dyDescent="0.25">
      <c r="A200" s="984"/>
      <c r="B200" s="985" t="s">
        <v>418</v>
      </c>
      <c r="C200" s="986" t="s">
        <v>419</v>
      </c>
      <c r="D200" s="985">
        <v>0.71</v>
      </c>
      <c r="E200" s="987">
        <f t="shared" si="4"/>
        <v>18297.95</v>
      </c>
    </row>
    <row r="201" spans="1:6" ht="30" x14ac:dyDescent="0.25">
      <c r="A201" s="984"/>
      <c r="B201" s="985" t="s">
        <v>420</v>
      </c>
      <c r="C201" s="986" t="s">
        <v>421</v>
      </c>
      <c r="D201" s="985">
        <v>0.84</v>
      </c>
      <c r="E201" s="987">
        <f t="shared" si="4"/>
        <v>21648.28</v>
      </c>
    </row>
    <row r="202" spans="1:6" ht="30" x14ac:dyDescent="0.25">
      <c r="A202" s="984"/>
      <c r="B202" s="985" t="s">
        <v>422</v>
      </c>
      <c r="C202" s="986" t="s">
        <v>423</v>
      </c>
      <c r="D202" s="985">
        <v>0.91</v>
      </c>
      <c r="E202" s="987">
        <f t="shared" si="4"/>
        <v>23452.3</v>
      </c>
    </row>
    <row r="203" spans="1:6" ht="30" x14ac:dyDescent="0.25">
      <c r="A203" s="984"/>
      <c r="B203" s="985" t="s">
        <v>424</v>
      </c>
      <c r="C203" s="986" t="s">
        <v>425</v>
      </c>
      <c r="D203" s="985">
        <v>1.1000000000000001</v>
      </c>
      <c r="E203" s="987">
        <f t="shared" si="4"/>
        <v>28348.94</v>
      </c>
    </row>
    <row r="204" spans="1:6" ht="30" x14ac:dyDescent="0.25">
      <c r="A204" s="984"/>
      <c r="B204" s="985" t="s">
        <v>426</v>
      </c>
      <c r="C204" s="986" t="s">
        <v>427</v>
      </c>
      <c r="D204" s="985">
        <v>1.35</v>
      </c>
      <c r="E204" s="987">
        <f t="shared" si="4"/>
        <v>34791.879999999997</v>
      </c>
    </row>
    <row r="205" spans="1:6" ht="30" x14ac:dyDescent="0.25">
      <c r="A205" s="984"/>
      <c r="B205" s="985" t="s">
        <v>428</v>
      </c>
      <c r="C205" s="986" t="s">
        <v>429</v>
      </c>
      <c r="D205" s="985">
        <v>1.96</v>
      </c>
      <c r="E205" s="987">
        <f t="shared" si="4"/>
        <v>50512.65</v>
      </c>
    </row>
    <row r="206" spans="1:6" x14ac:dyDescent="0.25">
      <c r="A206" s="984"/>
      <c r="B206" s="985" t="s">
        <v>430</v>
      </c>
      <c r="C206" s="986" t="s">
        <v>431</v>
      </c>
      <c r="D206" s="985">
        <v>25</v>
      </c>
      <c r="E206" s="987">
        <f t="shared" si="4"/>
        <v>644294</v>
      </c>
    </row>
    <row r="207" spans="1:6" x14ac:dyDescent="0.25">
      <c r="A207" s="984"/>
      <c r="B207" s="985" t="s">
        <v>433</v>
      </c>
      <c r="C207" s="986" t="s">
        <v>434</v>
      </c>
      <c r="D207" s="985">
        <v>0.49</v>
      </c>
      <c r="E207" s="987">
        <f>$D$6*D207*'3.3'!D21</f>
        <v>11365.35</v>
      </c>
      <c r="F207" s="982" t="s">
        <v>1048</v>
      </c>
    </row>
    <row r="208" spans="1:6" x14ac:dyDescent="0.25">
      <c r="A208" s="984"/>
      <c r="B208" s="985" t="s">
        <v>435</v>
      </c>
      <c r="C208" s="986" t="s">
        <v>436</v>
      </c>
      <c r="D208" s="985">
        <v>0.79</v>
      </c>
      <c r="E208" s="987">
        <f>$D$6*D208*'3.3'!D22</f>
        <v>17305.740000000002</v>
      </c>
      <c r="F208" s="982" t="s">
        <v>1048</v>
      </c>
    </row>
    <row r="209" spans="1:6" x14ac:dyDescent="0.25">
      <c r="A209" s="984"/>
      <c r="B209" s="985" t="s">
        <v>437</v>
      </c>
      <c r="C209" s="986" t="s">
        <v>438</v>
      </c>
      <c r="D209" s="985">
        <v>1.07</v>
      </c>
      <c r="E209" s="987">
        <f>$D$6*D209*'3.3'!D23</f>
        <v>23439.42</v>
      </c>
      <c r="F209" s="982" t="s">
        <v>1048</v>
      </c>
    </row>
    <row r="210" spans="1:6" x14ac:dyDescent="0.25">
      <c r="A210" s="984"/>
      <c r="B210" s="985" t="s">
        <v>439</v>
      </c>
      <c r="C210" s="986" t="s">
        <v>440</v>
      </c>
      <c r="D210" s="985">
        <v>1.19</v>
      </c>
      <c r="E210" s="987">
        <f>$D$6*D210*'3.3'!D24</f>
        <v>26068.14</v>
      </c>
      <c r="F210" s="982" t="s">
        <v>1048</v>
      </c>
    </row>
    <row r="211" spans="1:6" x14ac:dyDescent="0.25">
      <c r="A211" s="984"/>
      <c r="B211" s="985" t="s">
        <v>441</v>
      </c>
      <c r="C211" s="986" t="s">
        <v>442</v>
      </c>
      <c r="D211" s="985">
        <v>2.11</v>
      </c>
      <c r="E211" s="987">
        <f>$D$6*D211*'3.3'!D25</f>
        <v>46221.65</v>
      </c>
      <c r="F211" s="982" t="s">
        <v>1048</v>
      </c>
    </row>
    <row r="212" spans="1:6" x14ac:dyDescent="0.25">
      <c r="A212" s="984"/>
      <c r="B212" s="985" t="s">
        <v>443</v>
      </c>
      <c r="C212" s="986" t="s">
        <v>444</v>
      </c>
      <c r="D212" s="985">
        <v>2.33</v>
      </c>
      <c r="E212" s="987">
        <f>$D$6*D212*'3.3'!D26</f>
        <v>51040.97</v>
      </c>
      <c r="F212" s="982" t="s">
        <v>1048</v>
      </c>
    </row>
    <row r="213" spans="1:6" x14ac:dyDescent="0.25">
      <c r="A213" s="984"/>
      <c r="B213" s="985" t="s">
        <v>445</v>
      </c>
      <c r="C213" s="986" t="s">
        <v>446</v>
      </c>
      <c r="D213" s="985">
        <v>0.51</v>
      </c>
      <c r="E213" s="987">
        <f t="shared" si="4"/>
        <v>13143.6</v>
      </c>
    </row>
    <row r="214" spans="1:6" x14ac:dyDescent="0.25">
      <c r="A214" s="984"/>
      <c r="B214" s="985" t="s">
        <v>447</v>
      </c>
      <c r="C214" s="986" t="s">
        <v>448</v>
      </c>
      <c r="D214" s="985">
        <v>0.66</v>
      </c>
      <c r="E214" s="987">
        <f t="shared" si="4"/>
        <v>17009.36</v>
      </c>
    </row>
    <row r="215" spans="1:6" x14ac:dyDescent="0.25">
      <c r="A215" s="984"/>
      <c r="B215" s="985" t="s">
        <v>450</v>
      </c>
      <c r="C215" s="986" t="s">
        <v>451</v>
      </c>
      <c r="D215" s="985">
        <v>1.1100000000000001</v>
      </c>
      <c r="E215" s="987">
        <f t="shared" si="4"/>
        <v>28606.65</v>
      </c>
    </row>
    <row r="216" spans="1:6" x14ac:dyDescent="0.25">
      <c r="A216" s="984"/>
      <c r="B216" s="985" t="s">
        <v>452</v>
      </c>
      <c r="C216" s="986" t="s">
        <v>453</v>
      </c>
      <c r="D216" s="985">
        <v>0.39</v>
      </c>
      <c r="E216" s="987">
        <f t="shared" si="4"/>
        <v>10050.99</v>
      </c>
    </row>
    <row r="217" spans="1:6" x14ac:dyDescent="0.25">
      <c r="A217" s="984"/>
      <c r="B217" s="985" t="s">
        <v>454</v>
      </c>
      <c r="C217" s="986" t="s">
        <v>455</v>
      </c>
      <c r="D217" s="985">
        <v>1.85</v>
      </c>
      <c r="E217" s="987">
        <f t="shared" si="4"/>
        <v>47677.760000000002</v>
      </c>
    </row>
    <row r="218" spans="1:6" x14ac:dyDescent="0.25">
      <c r="A218" s="984"/>
      <c r="B218" s="985" t="s">
        <v>456</v>
      </c>
      <c r="C218" s="986" t="s">
        <v>457</v>
      </c>
      <c r="D218" s="985">
        <v>2.12</v>
      </c>
      <c r="E218" s="987">
        <f t="shared" si="4"/>
        <v>54636.13</v>
      </c>
    </row>
    <row r="219" spans="1:6" x14ac:dyDescent="0.25">
      <c r="A219" s="984"/>
      <c r="B219" s="985" t="s">
        <v>459</v>
      </c>
      <c r="C219" s="986" t="s">
        <v>460</v>
      </c>
      <c r="D219" s="985">
        <v>0.85</v>
      </c>
      <c r="E219" s="987">
        <f t="shared" si="4"/>
        <v>21906</v>
      </c>
    </row>
    <row r="220" spans="1:6" ht="30" x14ac:dyDescent="0.25">
      <c r="A220" s="984"/>
      <c r="B220" s="985" t="s">
        <v>461</v>
      </c>
      <c r="C220" s="986" t="s">
        <v>462</v>
      </c>
      <c r="D220" s="985">
        <v>2.48</v>
      </c>
      <c r="E220" s="987">
        <f t="shared" si="4"/>
        <v>63913.96</v>
      </c>
    </row>
    <row r="221" spans="1:6" ht="30" x14ac:dyDescent="0.25">
      <c r="A221" s="984"/>
      <c r="B221" s="985" t="s">
        <v>463</v>
      </c>
      <c r="C221" s="986" t="s">
        <v>464</v>
      </c>
      <c r="D221" s="985">
        <v>0.91</v>
      </c>
      <c r="E221" s="987">
        <f t="shared" si="4"/>
        <v>23452.3</v>
      </c>
    </row>
    <row r="222" spans="1:6" x14ac:dyDescent="0.25">
      <c r="A222" s="984"/>
      <c r="B222" s="985" t="s">
        <v>465</v>
      </c>
      <c r="C222" s="986" t="s">
        <v>466</v>
      </c>
      <c r="D222" s="985">
        <v>1.28</v>
      </c>
      <c r="E222" s="987">
        <f t="shared" si="4"/>
        <v>32987.85</v>
      </c>
    </row>
    <row r="223" spans="1:6" x14ac:dyDescent="0.25">
      <c r="A223" s="984"/>
      <c r="B223" s="985" t="s">
        <v>467</v>
      </c>
      <c r="C223" s="986" t="s">
        <v>468</v>
      </c>
      <c r="D223" s="985">
        <v>1.1100000000000001</v>
      </c>
      <c r="E223" s="987">
        <f t="shared" si="4"/>
        <v>28606.65</v>
      </c>
    </row>
    <row r="224" spans="1:6" x14ac:dyDescent="0.25">
      <c r="A224" s="984"/>
      <c r="B224" s="985" t="s">
        <v>469</v>
      </c>
      <c r="C224" s="986" t="s">
        <v>470</v>
      </c>
      <c r="D224" s="985">
        <v>1.25</v>
      </c>
      <c r="E224" s="987">
        <f t="shared" si="4"/>
        <v>32214.7</v>
      </c>
    </row>
    <row r="225" spans="1:5" x14ac:dyDescent="0.25">
      <c r="A225" s="984"/>
      <c r="B225" s="985" t="s">
        <v>472</v>
      </c>
      <c r="C225" s="986" t="s">
        <v>473</v>
      </c>
      <c r="D225" s="985">
        <v>1.78</v>
      </c>
      <c r="E225" s="987">
        <f t="shared" si="4"/>
        <v>45873.73</v>
      </c>
    </row>
    <row r="226" spans="1:5" x14ac:dyDescent="0.25">
      <c r="A226" s="984"/>
      <c r="B226" s="985" t="s">
        <v>474</v>
      </c>
      <c r="C226" s="986" t="s">
        <v>475</v>
      </c>
      <c r="D226" s="985">
        <v>1.67</v>
      </c>
      <c r="E226" s="987">
        <f t="shared" si="4"/>
        <v>43038.84</v>
      </c>
    </row>
    <row r="227" spans="1:5" x14ac:dyDescent="0.25">
      <c r="A227" s="984"/>
      <c r="B227" s="985" t="s">
        <v>476</v>
      </c>
      <c r="C227" s="986" t="s">
        <v>477</v>
      </c>
      <c r="D227" s="985">
        <v>0.87</v>
      </c>
      <c r="E227" s="987">
        <f t="shared" si="4"/>
        <v>22421.43</v>
      </c>
    </row>
    <row r="228" spans="1:5" x14ac:dyDescent="0.25">
      <c r="A228" s="984"/>
      <c r="B228" s="985" t="s">
        <v>478</v>
      </c>
      <c r="C228" s="986" t="s">
        <v>479</v>
      </c>
      <c r="D228" s="985">
        <v>1.57</v>
      </c>
      <c r="E228" s="987">
        <f t="shared" si="4"/>
        <v>40461.660000000003</v>
      </c>
    </row>
    <row r="229" spans="1:5" ht="30" x14ac:dyDescent="0.25">
      <c r="A229" s="984"/>
      <c r="B229" s="985" t="s">
        <v>481</v>
      </c>
      <c r="C229" s="986" t="s">
        <v>482</v>
      </c>
      <c r="D229" s="985">
        <v>0.85</v>
      </c>
      <c r="E229" s="987">
        <f t="shared" si="4"/>
        <v>21906</v>
      </c>
    </row>
    <row r="230" spans="1:5" x14ac:dyDescent="0.25">
      <c r="A230" s="984"/>
      <c r="B230" s="985" t="s">
        <v>483</v>
      </c>
      <c r="C230" s="986" t="s">
        <v>484</v>
      </c>
      <c r="D230" s="985">
        <v>1.32</v>
      </c>
      <c r="E230" s="987">
        <f t="shared" si="4"/>
        <v>34018.720000000001</v>
      </c>
    </row>
    <row r="231" spans="1:5" x14ac:dyDescent="0.25">
      <c r="A231" s="984"/>
      <c r="B231" s="985" t="s">
        <v>485</v>
      </c>
      <c r="C231" s="986" t="s">
        <v>486</v>
      </c>
      <c r="D231" s="985">
        <v>1.05</v>
      </c>
      <c r="E231" s="987">
        <f t="shared" si="4"/>
        <v>27060.35</v>
      </c>
    </row>
    <row r="232" spans="1:5" x14ac:dyDescent="0.25">
      <c r="A232" s="984"/>
      <c r="B232" s="985" t="s">
        <v>487</v>
      </c>
      <c r="C232" s="986" t="s">
        <v>488</v>
      </c>
      <c r="D232" s="985">
        <v>1.01</v>
      </c>
      <c r="E232" s="987">
        <f t="shared" si="4"/>
        <v>26029.48</v>
      </c>
    </row>
    <row r="233" spans="1:5" x14ac:dyDescent="0.25">
      <c r="A233" s="984"/>
      <c r="B233" s="985" t="s">
        <v>489</v>
      </c>
      <c r="C233" s="986" t="s">
        <v>490</v>
      </c>
      <c r="D233" s="985">
        <v>2.11</v>
      </c>
      <c r="E233" s="987">
        <f t="shared" si="4"/>
        <v>54378.41</v>
      </c>
    </row>
    <row r="234" spans="1:5" x14ac:dyDescent="0.25">
      <c r="A234" s="984"/>
      <c r="B234" s="985" t="s">
        <v>491</v>
      </c>
      <c r="C234" s="986" t="s">
        <v>492</v>
      </c>
      <c r="D234" s="985">
        <v>3.97</v>
      </c>
      <c r="E234" s="987">
        <f t="shared" si="4"/>
        <v>102313.89</v>
      </c>
    </row>
    <row r="235" spans="1:5" x14ac:dyDescent="0.25">
      <c r="A235" s="984"/>
      <c r="B235" s="985" t="s">
        <v>493</v>
      </c>
      <c r="C235" s="986" t="s">
        <v>494</v>
      </c>
      <c r="D235" s="985">
        <v>4.3099999999999996</v>
      </c>
      <c r="E235" s="987">
        <f t="shared" si="4"/>
        <v>111076.29</v>
      </c>
    </row>
    <row r="236" spans="1:5" x14ac:dyDescent="0.25">
      <c r="A236" s="984"/>
      <c r="B236" s="985" t="s">
        <v>495</v>
      </c>
      <c r="C236" s="986" t="s">
        <v>496</v>
      </c>
      <c r="D236" s="985">
        <v>1.2</v>
      </c>
      <c r="E236" s="987">
        <f t="shared" si="4"/>
        <v>30926.11</v>
      </c>
    </row>
    <row r="237" spans="1:5" x14ac:dyDescent="0.25">
      <c r="A237" s="984"/>
      <c r="B237" s="985" t="s">
        <v>497</v>
      </c>
      <c r="C237" s="986" t="s">
        <v>498</v>
      </c>
      <c r="D237" s="985">
        <v>2.37</v>
      </c>
      <c r="E237" s="987">
        <f t="shared" si="4"/>
        <v>61079.07</v>
      </c>
    </row>
    <row r="238" spans="1:5" x14ac:dyDescent="0.25">
      <c r="A238" s="984"/>
      <c r="B238" s="985" t="s">
        <v>499</v>
      </c>
      <c r="C238" s="986" t="s">
        <v>500</v>
      </c>
      <c r="D238" s="985">
        <v>4.13</v>
      </c>
      <c r="E238" s="987">
        <f t="shared" si="4"/>
        <v>106437.37</v>
      </c>
    </row>
    <row r="239" spans="1:5" x14ac:dyDescent="0.25">
      <c r="A239" s="984"/>
      <c r="B239" s="985" t="s">
        <v>501</v>
      </c>
      <c r="C239" s="986" t="s">
        <v>502</v>
      </c>
      <c r="D239" s="985">
        <v>6.08</v>
      </c>
      <c r="E239" s="987">
        <f t="shared" si="4"/>
        <v>156692.29999999999</v>
      </c>
    </row>
    <row r="240" spans="1:5" x14ac:dyDescent="0.25">
      <c r="A240" s="984"/>
      <c r="B240" s="985" t="s">
        <v>503</v>
      </c>
      <c r="C240" s="986" t="s">
        <v>504</v>
      </c>
      <c r="D240" s="985">
        <v>7.12</v>
      </c>
      <c r="E240" s="987">
        <f t="shared" si="4"/>
        <v>183494.93</v>
      </c>
    </row>
    <row r="241" spans="1:5" ht="30" x14ac:dyDescent="0.25">
      <c r="A241" s="984"/>
      <c r="B241" s="985" t="s">
        <v>506</v>
      </c>
      <c r="C241" s="986" t="s">
        <v>507</v>
      </c>
      <c r="D241" s="985">
        <v>0.79</v>
      </c>
      <c r="E241" s="987">
        <f t="shared" si="4"/>
        <v>20359.689999999999</v>
      </c>
    </row>
    <row r="242" spans="1:5" ht="30" x14ac:dyDescent="0.25">
      <c r="A242" s="984"/>
      <c r="B242" s="985" t="s">
        <v>509</v>
      </c>
      <c r="C242" s="986" t="s">
        <v>510</v>
      </c>
      <c r="D242" s="985">
        <v>0.74</v>
      </c>
      <c r="E242" s="987">
        <f t="shared" si="4"/>
        <v>19071.099999999999</v>
      </c>
    </row>
    <row r="243" spans="1:5" ht="30" x14ac:dyDescent="0.25">
      <c r="A243" s="984"/>
      <c r="B243" s="985" t="s">
        <v>511</v>
      </c>
      <c r="C243" s="986" t="s">
        <v>512</v>
      </c>
      <c r="D243" s="985">
        <v>0.69</v>
      </c>
      <c r="E243" s="987">
        <f t="shared" si="4"/>
        <v>17782.509999999998</v>
      </c>
    </row>
    <row r="244" spans="1:5" x14ac:dyDescent="0.25">
      <c r="A244" s="984"/>
      <c r="B244" s="985" t="s">
        <v>513</v>
      </c>
      <c r="C244" s="986" t="s">
        <v>514</v>
      </c>
      <c r="D244" s="985">
        <v>0.72</v>
      </c>
      <c r="E244" s="987">
        <f t="shared" si="4"/>
        <v>18555.669999999998</v>
      </c>
    </row>
    <row r="245" spans="1:5" x14ac:dyDescent="0.25">
      <c r="A245" s="984"/>
      <c r="B245" s="985" t="s">
        <v>515</v>
      </c>
      <c r="C245" s="986" t="s">
        <v>516</v>
      </c>
      <c r="D245" s="985">
        <v>0.59</v>
      </c>
      <c r="E245" s="987">
        <f t="shared" si="4"/>
        <v>15205.34</v>
      </c>
    </row>
    <row r="246" spans="1:5" x14ac:dyDescent="0.25">
      <c r="A246" s="984"/>
      <c r="B246" s="985" t="s">
        <v>517</v>
      </c>
      <c r="C246" s="986" t="s">
        <v>518</v>
      </c>
      <c r="D246" s="985">
        <v>0.7</v>
      </c>
      <c r="E246" s="987">
        <f t="shared" si="4"/>
        <v>18040.23</v>
      </c>
    </row>
    <row r="247" spans="1:5" ht="30" x14ac:dyDescent="0.25">
      <c r="A247" s="984"/>
      <c r="B247" s="985" t="s">
        <v>519</v>
      </c>
      <c r="C247" s="986" t="s">
        <v>520</v>
      </c>
      <c r="D247" s="985">
        <v>0.78</v>
      </c>
      <c r="E247" s="987">
        <f t="shared" si="4"/>
        <v>20101.97</v>
      </c>
    </row>
    <row r="248" spans="1:5" ht="30" x14ac:dyDescent="0.25">
      <c r="A248" s="984"/>
      <c r="B248" s="985" t="s">
        <v>521</v>
      </c>
      <c r="C248" s="986" t="s">
        <v>522</v>
      </c>
      <c r="D248" s="985">
        <v>1.7</v>
      </c>
      <c r="E248" s="987">
        <f t="shared" si="4"/>
        <v>43811.99</v>
      </c>
    </row>
    <row r="249" spans="1:5" x14ac:dyDescent="0.25">
      <c r="A249" s="984"/>
      <c r="B249" s="985" t="s">
        <v>523</v>
      </c>
      <c r="C249" s="986" t="s">
        <v>524</v>
      </c>
      <c r="D249" s="985">
        <v>0.78</v>
      </c>
      <c r="E249" s="987">
        <f t="shared" si="4"/>
        <v>20101.97</v>
      </c>
    </row>
    <row r="250" spans="1:5" x14ac:dyDescent="0.25">
      <c r="A250" s="984"/>
      <c r="B250" s="985" t="s">
        <v>525</v>
      </c>
      <c r="C250" s="986" t="s">
        <v>526</v>
      </c>
      <c r="D250" s="985">
        <v>1.54</v>
      </c>
      <c r="E250" s="987">
        <f t="shared" si="4"/>
        <v>39688.51</v>
      </c>
    </row>
    <row r="251" spans="1:5" ht="30" x14ac:dyDescent="0.25">
      <c r="A251" s="984"/>
      <c r="B251" s="985" t="s">
        <v>527</v>
      </c>
      <c r="C251" s="986" t="s">
        <v>528</v>
      </c>
      <c r="D251" s="985">
        <v>0.75</v>
      </c>
      <c r="E251" s="987">
        <f t="shared" si="4"/>
        <v>19328.82</v>
      </c>
    </row>
    <row r="252" spans="1:5" x14ac:dyDescent="0.25">
      <c r="A252" s="984"/>
      <c r="B252" s="985" t="s">
        <v>529</v>
      </c>
      <c r="C252" s="986" t="s">
        <v>530</v>
      </c>
      <c r="D252" s="985">
        <v>0.89</v>
      </c>
      <c r="E252" s="987">
        <f t="shared" si="4"/>
        <v>22936.87</v>
      </c>
    </row>
    <row r="253" spans="1:5" x14ac:dyDescent="0.25">
      <c r="A253" s="984"/>
      <c r="B253" s="985" t="s">
        <v>531</v>
      </c>
      <c r="C253" s="986" t="s">
        <v>532</v>
      </c>
      <c r="D253" s="985">
        <v>0.53</v>
      </c>
      <c r="E253" s="987">
        <f t="shared" si="4"/>
        <v>13659.03</v>
      </c>
    </row>
    <row r="254" spans="1:5" ht="30" x14ac:dyDescent="0.25">
      <c r="A254" s="984"/>
      <c r="B254" s="985" t="s">
        <v>533</v>
      </c>
      <c r="C254" s="986" t="s">
        <v>534</v>
      </c>
      <c r="D254" s="988">
        <v>4.07</v>
      </c>
      <c r="E254" s="987">
        <f t="shared" si="4"/>
        <v>104891.06</v>
      </c>
    </row>
    <row r="255" spans="1:5" ht="30" x14ac:dyDescent="0.25">
      <c r="A255" s="984"/>
      <c r="B255" s="985" t="s">
        <v>535</v>
      </c>
      <c r="C255" s="986" t="s">
        <v>536</v>
      </c>
      <c r="D255" s="985">
        <v>1</v>
      </c>
      <c r="E255" s="987">
        <f t="shared" si="4"/>
        <v>25771.759999999998</v>
      </c>
    </row>
    <row r="256" spans="1:5" x14ac:dyDescent="0.25">
      <c r="A256" s="984"/>
      <c r="B256" s="985" t="s">
        <v>538</v>
      </c>
      <c r="C256" s="986" t="s">
        <v>539</v>
      </c>
      <c r="D256" s="985">
        <v>2.0499999999999998</v>
      </c>
      <c r="E256" s="987">
        <f t="shared" si="4"/>
        <v>52832.11</v>
      </c>
    </row>
    <row r="257" spans="1:5" ht="30" x14ac:dyDescent="0.25">
      <c r="A257" s="984"/>
      <c r="B257" s="985" t="s">
        <v>540</v>
      </c>
      <c r="C257" s="986" t="s">
        <v>541</v>
      </c>
      <c r="D257" s="985">
        <v>1.54</v>
      </c>
      <c r="E257" s="987">
        <f t="shared" si="4"/>
        <v>39688.51</v>
      </c>
    </row>
    <row r="258" spans="1:5" ht="30" x14ac:dyDescent="0.25">
      <c r="A258" s="984"/>
      <c r="B258" s="985" t="s">
        <v>542</v>
      </c>
      <c r="C258" s="986" t="s">
        <v>543</v>
      </c>
      <c r="D258" s="985">
        <v>1.92</v>
      </c>
      <c r="E258" s="987">
        <f t="shared" ref="E258:E321" si="5">$D$6*D258</f>
        <v>49481.78</v>
      </c>
    </row>
    <row r="259" spans="1:5" ht="30" x14ac:dyDescent="0.25">
      <c r="A259" s="984"/>
      <c r="B259" s="985" t="s">
        <v>544</v>
      </c>
      <c r="C259" s="986" t="s">
        <v>545</v>
      </c>
      <c r="D259" s="985">
        <v>2.56</v>
      </c>
      <c r="E259" s="987">
        <f t="shared" si="5"/>
        <v>65975.710000000006</v>
      </c>
    </row>
    <row r="260" spans="1:5" ht="30" x14ac:dyDescent="0.25">
      <c r="A260" s="984"/>
      <c r="B260" s="985" t="s">
        <v>546</v>
      </c>
      <c r="C260" s="986" t="s">
        <v>547</v>
      </c>
      <c r="D260" s="985">
        <v>4.12</v>
      </c>
      <c r="E260" s="987">
        <f t="shared" si="5"/>
        <v>106179.65</v>
      </c>
    </row>
    <row r="261" spans="1:5" x14ac:dyDescent="0.25">
      <c r="A261" s="984"/>
      <c r="B261" s="985" t="s">
        <v>549</v>
      </c>
      <c r="C261" s="986" t="s">
        <v>550</v>
      </c>
      <c r="D261" s="985">
        <v>0.99</v>
      </c>
      <c r="E261" s="987">
        <f t="shared" si="5"/>
        <v>25514.04</v>
      </c>
    </row>
    <row r="262" spans="1:5" x14ac:dyDescent="0.25">
      <c r="A262" s="984"/>
      <c r="B262" s="985" t="s">
        <v>551</v>
      </c>
      <c r="C262" s="986" t="s">
        <v>552</v>
      </c>
      <c r="D262" s="985">
        <v>1.52</v>
      </c>
      <c r="E262" s="987">
        <f t="shared" si="5"/>
        <v>39173.08</v>
      </c>
    </row>
    <row r="263" spans="1:5" ht="30" x14ac:dyDescent="0.25">
      <c r="A263" s="984"/>
      <c r="B263" s="985" t="s">
        <v>553</v>
      </c>
      <c r="C263" s="986" t="s">
        <v>554</v>
      </c>
      <c r="D263" s="985">
        <v>0.69</v>
      </c>
      <c r="E263" s="987">
        <f t="shared" si="5"/>
        <v>17782.509999999998</v>
      </c>
    </row>
    <row r="264" spans="1:5" ht="30" x14ac:dyDescent="0.25">
      <c r="A264" s="984"/>
      <c r="B264" s="985" t="s">
        <v>555</v>
      </c>
      <c r="C264" s="986" t="s">
        <v>556</v>
      </c>
      <c r="D264" s="985">
        <v>0.56000000000000005</v>
      </c>
      <c r="E264" s="987">
        <f t="shared" si="5"/>
        <v>14432.19</v>
      </c>
    </row>
    <row r="265" spans="1:5" x14ac:dyDescent="0.25">
      <c r="A265" s="984"/>
      <c r="B265" s="985" t="s">
        <v>557</v>
      </c>
      <c r="C265" s="986" t="s">
        <v>558</v>
      </c>
      <c r="D265" s="985">
        <v>0.74</v>
      </c>
      <c r="E265" s="987">
        <f t="shared" si="5"/>
        <v>19071.099999999999</v>
      </c>
    </row>
    <row r="266" spans="1:5" ht="30" x14ac:dyDescent="0.25">
      <c r="A266" s="984"/>
      <c r="B266" s="985" t="s">
        <v>559</v>
      </c>
      <c r="C266" s="986" t="s">
        <v>560</v>
      </c>
      <c r="D266" s="985">
        <v>1.44</v>
      </c>
      <c r="E266" s="987">
        <f t="shared" si="5"/>
        <v>37111.33</v>
      </c>
    </row>
    <row r="267" spans="1:5" x14ac:dyDescent="0.25">
      <c r="A267" s="984"/>
      <c r="B267" s="985" t="s">
        <v>561</v>
      </c>
      <c r="C267" s="986" t="s">
        <v>562</v>
      </c>
      <c r="D267" s="985">
        <v>7.07</v>
      </c>
      <c r="E267" s="987">
        <f t="shared" si="5"/>
        <v>182206.34</v>
      </c>
    </row>
    <row r="268" spans="1:5" x14ac:dyDescent="0.25">
      <c r="A268" s="984"/>
      <c r="B268" s="985" t="s">
        <v>563</v>
      </c>
      <c r="C268" s="986" t="s">
        <v>564</v>
      </c>
      <c r="D268" s="985">
        <v>4.46</v>
      </c>
      <c r="E268" s="987">
        <f t="shared" si="5"/>
        <v>114942.05</v>
      </c>
    </row>
    <row r="269" spans="1:5" x14ac:dyDescent="0.25">
      <c r="A269" s="984"/>
      <c r="B269" s="985" t="s">
        <v>565</v>
      </c>
      <c r="C269" s="986" t="s">
        <v>566</v>
      </c>
      <c r="D269" s="985">
        <v>0.79</v>
      </c>
      <c r="E269" s="987">
        <f t="shared" si="5"/>
        <v>20359.689999999999</v>
      </c>
    </row>
    <row r="270" spans="1:5" x14ac:dyDescent="0.25">
      <c r="A270" s="984"/>
      <c r="B270" s="985" t="s">
        <v>567</v>
      </c>
      <c r="C270" s="986" t="s">
        <v>568</v>
      </c>
      <c r="D270" s="985">
        <v>0.93</v>
      </c>
      <c r="E270" s="987">
        <f t="shared" si="5"/>
        <v>23967.74</v>
      </c>
    </row>
    <row r="271" spans="1:5" x14ac:dyDescent="0.25">
      <c r="A271" s="984"/>
      <c r="B271" s="985" t="s">
        <v>569</v>
      </c>
      <c r="C271" s="986" t="s">
        <v>570</v>
      </c>
      <c r="D271" s="985">
        <v>1.37</v>
      </c>
      <c r="E271" s="987">
        <f t="shared" si="5"/>
        <v>35307.31</v>
      </c>
    </row>
    <row r="272" spans="1:5" x14ac:dyDescent="0.25">
      <c r="A272" s="984"/>
      <c r="B272" s="985" t="s">
        <v>571</v>
      </c>
      <c r="C272" s="986" t="s">
        <v>572</v>
      </c>
      <c r="D272" s="985">
        <v>2.42</v>
      </c>
      <c r="E272" s="987">
        <f t="shared" si="5"/>
        <v>62367.66</v>
      </c>
    </row>
    <row r="273" spans="1:5" x14ac:dyDescent="0.25">
      <c r="A273" s="984"/>
      <c r="B273" s="985" t="s">
        <v>573</v>
      </c>
      <c r="C273" s="986" t="s">
        <v>574</v>
      </c>
      <c r="D273" s="985">
        <v>3.15</v>
      </c>
      <c r="E273" s="987">
        <f t="shared" si="5"/>
        <v>81181.039999999994</v>
      </c>
    </row>
    <row r="274" spans="1:5" ht="30" x14ac:dyDescent="0.25">
      <c r="A274" s="984"/>
      <c r="B274" s="985" t="s">
        <v>576</v>
      </c>
      <c r="C274" s="986" t="s">
        <v>577</v>
      </c>
      <c r="D274" s="985">
        <v>0.86</v>
      </c>
      <c r="E274" s="987">
        <f t="shared" si="5"/>
        <v>22163.71</v>
      </c>
    </row>
    <row r="275" spans="1:5" ht="30" x14ac:dyDescent="0.25">
      <c r="A275" s="984"/>
      <c r="B275" s="985" t="s">
        <v>578</v>
      </c>
      <c r="C275" s="986" t="s">
        <v>579</v>
      </c>
      <c r="D275" s="985">
        <v>0.49</v>
      </c>
      <c r="E275" s="987">
        <f t="shared" si="5"/>
        <v>12628.16</v>
      </c>
    </row>
    <row r="276" spans="1:5" ht="45" x14ac:dyDescent="0.25">
      <c r="A276" s="984"/>
      <c r="B276" s="985" t="s">
        <v>580</v>
      </c>
      <c r="C276" s="986" t="s">
        <v>581</v>
      </c>
      <c r="D276" s="985">
        <v>0.64</v>
      </c>
      <c r="E276" s="987">
        <f t="shared" si="5"/>
        <v>16493.93</v>
      </c>
    </row>
    <row r="277" spans="1:5" x14ac:dyDescent="0.25">
      <c r="A277" s="984"/>
      <c r="B277" s="985" t="s">
        <v>582</v>
      </c>
      <c r="C277" s="986" t="s">
        <v>583</v>
      </c>
      <c r="D277" s="985">
        <v>0.73</v>
      </c>
      <c r="E277" s="987">
        <f t="shared" si="5"/>
        <v>18813.38</v>
      </c>
    </row>
    <row r="278" spans="1:5" ht="30" x14ac:dyDescent="0.25">
      <c r="A278" s="984"/>
      <c r="B278" s="985" t="s">
        <v>584</v>
      </c>
      <c r="C278" s="986" t="s">
        <v>585</v>
      </c>
      <c r="D278" s="985">
        <v>0.67</v>
      </c>
      <c r="E278" s="987">
        <f t="shared" si="5"/>
        <v>17267.080000000002</v>
      </c>
    </row>
    <row r="279" spans="1:5" x14ac:dyDescent="0.25">
      <c r="A279" s="984"/>
      <c r="B279" s="985" t="s">
        <v>586</v>
      </c>
      <c r="C279" s="986" t="s">
        <v>587</v>
      </c>
      <c r="D279" s="985">
        <v>1.2</v>
      </c>
      <c r="E279" s="987">
        <f t="shared" si="5"/>
        <v>30926.11</v>
      </c>
    </row>
    <row r="280" spans="1:5" x14ac:dyDescent="0.25">
      <c r="A280" s="984"/>
      <c r="B280" s="985" t="s">
        <v>588</v>
      </c>
      <c r="C280" s="986" t="s">
        <v>589</v>
      </c>
      <c r="D280" s="985">
        <v>1.42</v>
      </c>
      <c r="E280" s="987">
        <f t="shared" si="5"/>
        <v>36595.9</v>
      </c>
    </row>
    <row r="281" spans="1:5" x14ac:dyDescent="0.25">
      <c r="A281" s="984"/>
      <c r="B281" s="985" t="s">
        <v>590</v>
      </c>
      <c r="C281" s="986" t="s">
        <v>591</v>
      </c>
      <c r="D281" s="985">
        <v>2.31</v>
      </c>
      <c r="E281" s="987">
        <f t="shared" si="5"/>
        <v>59532.77</v>
      </c>
    </row>
    <row r="282" spans="1:5" x14ac:dyDescent="0.25">
      <c r="A282" s="984"/>
      <c r="B282" s="985" t="s">
        <v>592</v>
      </c>
      <c r="C282" s="986" t="s">
        <v>593</v>
      </c>
      <c r="D282" s="985">
        <v>3.12</v>
      </c>
      <c r="E282" s="987">
        <f t="shared" si="5"/>
        <v>80407.89</v>
      </c>
    </row>
    <row r="283" spans="1:5" ht="30" x14ac:dyDescent="0.25">
      <c r="A283" s="984"/>
      <c r="B283" s="985" t="s">
        <v>594</v>
      </c>
      <c r="C283" s="986" t="s">
        <v>595</v>
      </c>
      <c r="D283" s="985">
        <v>1.08</v>
      </c>
      <c r="E283" s="987">
        <f t="shared" si="5"/>
        <v>27833.5</v>
      </c>
    </row>
    <row r="284" spans="1:5" ht="30" x14ac:dyDescent="0.25">
      <c r="A284" s="984"/>
      <c r="B284" s="985" t="s">
        <v>596</v>
      </c>
      <c r="C284" s="986" t="s">
        <v>597</v>
      </c>
      <c r="D284" s="985">
        <v>1.1200000000000001</v>
      </c>
      <c r="E284" s="987">
        <f t="shared" si="5"/>
        <v>28864.37</v>
      </c>
    </row>
    <row r="285" spans="1:5" ht="30" x14ac:dyDescent="0.25">
      <c r="A285" s="984"/>
      <c r="B285" s="985" t="s">
        <v>598</v>
      </c>
      <c r="C285" s="986" t="s">
        <v>599</v>
      </c>
      <c r="D285" s="985">
        <v>1.62</v>
      </c>
      <c r="E285" s="987">
        <f t="shared" si="5"/>
        <v>41750.25</v>
      </c>
    </row>
    <row r="286" spans="1:5" ht="30" x14ac:dyDescent="0.25">
      <c r="A286" s="984"/>
      <c r="B286" s="985" t="s">
        <v>600</v>
      </c>
      <c r="C286" s="986" t="s">
        <v>601</v>
      </c>
      <c r="D286" s="985">
        <v>1.95</v>
      </c>
      <c r="E286" s="987">
        <f t="shared" si="5"/>
        <v>50254.93</v>
      </c>
    </row>
    <row r="287" spans="1:5" ht="30" x14ac:dyDescent="0.25">
      <c r="A287" s="984"/>
      <c r="B287" s="985" t="s">
        <v>602</v>
      </c>
      <c r="C287" s="986" t="s">
        <v>603</v>
      </c>
      <c r="D287" s="985">
        <v>2.14</v>
      </c>
      <c r="E287" s="987">
        <f t="shared" si="5"/>
        <v>55151.57</v>
      </c>
    </row>
    <row r="288" spans="1:5" ht="30" x14ac:dyDescent="0.25">
      <c r="A288" s="984"/>
      <c r="B288" s="985" t="s">
        <v>604</v>
      </c>
      <c r="C288" s="986" t="s">
        <v>605</v>
      </c>
      <c r="D288" s="985">
        <v>4.13</v>
      </c>
      <c r="E288" s="987">
        <f t="shared" si="5"/>
        <v>106437.37</v>
      </c>
    </row>
    <row r="289" spans="1:5" x14ac:dyDescent="0.25">
      <c r="A289" s="984"/>
      <c r="B289" s="985" t="s">
        <v>607</v>
      </c>
      <c r="C289" s="986" t="s">
        <v>608</v>
      </c>
      <c r="D289" s="985">
        <v>0.61</v>
      </c>
      <c r="E289" s="987">
        <f t="shared" si="5"/>
        <v>15720.77</v>
      </c>
    </row>
    <row r="290" spans="1:5" ht="30" x14ac:dyDescent="0.25">
      <c r="A290" s="984"/>
      <c r="B290" s="985" t="s">
        <v>609</v>
      </c>
      <c r="C290" s="986" t="s">
        <v>610</v>
      </c>
      <c r="D290" s="985">
        <v>0.55000000000000004</v>
      </c>
      <c r="E290" s="987">
        <f t="shared" si="5"/>
        <v>14174.47</v>
      </c>
    </row>
    <row r="291" spans="1:5" ht="30" x14ac:dyDescent="0.25">
      <c r="A291" s="984"/>
      <c r="B291" s="985" t="s">
        <v>611</v>
      </c>
      <c r="C291" s="986" t="s">
        <v>612</v>
      </c>
      <c r="D291" s="985">
        <v>0.71</v>
      </c>
      <c r="E291" s="987">
        <f t="shared" si="5"/>
        <v>18297.95</v>
      </c>
    </row>
    <row r="292" spans="1:5" ht="30" x14ac:dyDescent="0.25">
      <c r="A292" s="984"/>
      <c r="B292" s="985" t="s">
        <v>613</v>
      </c>
      <c r="C292" s="986" t="s">
        <v>614</v>
      </c>
      <c r="D292" s="985">
        <v>1.38</v>
      </c>
      <c r="E292" s="987">
        <f t="shared" si="5"/>
        <v>35565.03</v>
      </c>
    </row>
    <row r="293" spans="1:5" ht="30" x14ac:dyDescent="0.25">
      <c r="A293" s="984"/>
      <c r="B293" s="985" t="s">
        <v>615</v>
      </c>
      <c r="C293" s="986" t="s">
        <v>616</v>
      </c>
      <c r="D293" s="985">
        <v>2.41</v>
      </c>
      <c r="E293" s="987">
        <f t="shared" si="5"/>
        <v>62109.94</v>
      </c>
    </row>
    <row r="294" spans="1:5" ht="30" x14ac:dyDescent="0.25">
      <c r="A294" s="984"/>
      <c r="B294" s="985" t="s">
        <v>617</v>
      </c>
      <c r="C294" s="986" t="s">
        <v>618</v>
      </c>
      <c r="D294" s="985">
        <v>1.43</v>
      </c>
      <c r="E294" s="987">
        <f t="shared" si="5"/>
        <v>36853.620000000003</v>
      </c>
    </row>
    <row r="295" spans="1:5" ht="30" x14ac:dyDescent="0.25">
      <c r="A295" s="984"/>
      <c r="B295" s="985" t="s">
        <v>619</v>
      </c>
      <c r="C295" s="986" t="s">
        <v>620</v>
      </c>
      <c r="D295" s="985">
        <v>1.83</v>
      </c>
      <c r="E295" s="987">
        <f t="shared" si="5"/>
        <v>47162.32</v>
      </c>
    </row>
    <row r="296" spans="1:5" ht="30" x14ac:dyDescent="0.25">
      <c r="A296" s="984"/>
      <c r="B296" s="985" t="s">
        <v>621</v>
      </c>
      <c r="C296" s="986" t="s">
        <v>622</v>
      </c>
      <c r="D296" s="985">
        <v>2.16</v>
      </c>
      <c r="E296" s="987">
        <f t="shared" si="5"/>
        <v>55667</v>
      </c>
    </row>
    <row r="297" spans="1:5" x14ac:dyDescent="0.25">
      <c r="A297" s="984"/>
      <c r="B297" s="985" t="s">
        <v>623</v>
      </c>
      <c r="C297" s="986" t="s">
        <v>624</v>
      </c>
      <c r="D297" s="985">
        <v>1.81</v>
      </c>
      <c r="E297" s="987">
        <f t="shared" si="5"/>
        <v>46646.89</v>
      </c>
    </row>
    <row r="298" spans="1:5" x14ac:dyDescent="0.25">
      <c r="A298" s="984"/>
      <c r="B298" s="985" t="s">
        <v>625</v>
      </c>
      <c r="C298" s="986" t="s">
        <v>626</v>
      </c>
      <c r="D298" s="985">
        <v>2.67</v>
      </c>
      <c r="E298" s="987">
        <f t="shared" si="5"/>
        <v>68810.600000000006</v>
      </c>
    </row>
    <row r="299" spans="1:5" ht="45" x14ac:dyDescent="0.25">
      <c r="A299" s="984"/>
      <c r="B299" s="985" t="s">
        <v>627</v>
      </c>
      <c r="C299" s="986" t="s">
        <v>628</v>
      </c>
      <c r="D299" s="985">
        <v>0.73</v>
      </c>
      <c r="E299" s="987">
        <f t="shared" si="5"/>
        <v>18813.38</v>
      </c>
    </row>
    <row r="300" spans="1:5" x14ac:dyDescent="0.25">
      <c r="A300" s="984"/>
      <c r="B300" s="985" t="s">
        <v>629</v>
      </c>
      <c r="C300" s="986" t="s">
        <v>630</v>
      </c>
      <c r="D300" s="985">
        <v>0.76</v>
      </c>
      <c r="E300" s="987">
        <f t="shared" si="5"/>
        <v>19586.54</v>
      </c>
    </row>
    <row r="301" spans="1:5" x14ac:dyDescent="0.25">
      <c r="A301" s="984"/>
      <c r="B301" s="985" t="s">
        <v>631</v>
      </c>
      <c r="C301" s="986" t="s">
        <v>632</v>
      </c>
      <c r="D301" s="985">
        <v>2.42</v>
      </c>
      <c r="E301" s="987">
        <f t="shared" si="5"/>
        <v>62367.66</v>
      </c>
    </row>
    <row r="302" spans="1:5" x14ac:dyDescent="0.25">
      <c r="A302" s="984"/>
      <c r="B302" s="985" t="s">
        <v>633</v>
      </c>
      <c r="C302" s="986" t="s">
        <v>634</v>
      </c>
      <c r="D302" s="985">
        <v>3.51</v>
      </c>
      <c r="E302" s="987">
        <f t="shared" si="5"/>
        <v>90458.880000000005</v>
      </c>
    </row>
    <row r="303" spans="1:5" x14ac:dyDescent="0.25">
      <c r="A303" s="984"/>
      <c r="B303" s="985" t="s">
        <v>635</v>
      </c>
      <c r="C303" s="986" t="s">
        <v>636</v>
      </c>
      <c r="D303" s="985">
        <v>4.0199999999999996</v>
      </c>
      <c r="E303" s="987">
        <f t="shared" si="5"/>
        <v>103602.48</v>
      </c>
    </row>
    <row r="304" spans="1:5" ht="30" x14ac:dyDescent="0.25">
      <c r="A304" s="984"/>
      <c r="B304" s="985" t="s">
        <v>637</v>
      </c>
      <c r="C304" s="986" t="s">
        <v>638</v>
      </c>
      <c r="D304" s="985">
        <v>0.84</v>
      </c>
      <c r="E304" s="987">
        <f t="shared" si="5"/>
        <v>21648.28</v>
      </c>
    </row>
    <row r="305" spans="1:5" ht="30" x14ac:dyDescent="0.25">
      <c r="A305" s="984"/>
      <c r="B305" s="985" t="s">
        <v>639</v>
      </c>
      <c r="C305" s="986" t="s">
        <v>640</v>
      </c>
      <c r="D305" s="985">
        <v>0.5</v>
      </c>
      <c r="E305" s="987">
        <f t="shared" si="5"/>
        <v>12885.88</v>
      </c>
    </row>
    <row r="306" spans="1:5" x14ac:dyDescent="0.25">
      <c r="A306" s="984"/>
      <c r="B306" s="985" t="s">
        <v>641</v>
      </c>
      <c r="C306" s="986" t="s">
        <v>642</v>
      </c>
      <c r="D306" s="985">
        <v>0.37</v>
      </c>
      <c r="E306" s="987">
        <f t="shared" si="5"/>
        <v>9535.5499999999993</v>
      </c>
    </row>
    <row r="307" spans="1:5" ht="30" x14ac:dyDescent="0.25">
      <c r="A307" s="984"/>
      <c r="B307" s="985" t="s">
        <v>643</v>
      </c>
      <c r="C307" s="986" t="s">
        <v>644</v>
      </c>
      <c r="D307" s="985">
        <v>1.19</v>
      </c>
      <c r="E307" s="987">
        <f t="shared" si="5"/>
        <v>30668.39</v>
      </c>
    </row>
    <row r="308" spans="1:5" ht="30" x14ac:dyDescent="0.25">
      <c r="A308" s="984"/>
      <c r="B308" s="985" t="s">
        <v>645</v>
      </c>
      <c r="C308" s="986" t="s">
        <v>646</v>
      </c>
      <c r="D308" s="985">
        <v>1.1499999999999999</v>
      </c>
      <c r="E308" s="987">
        <f t="shared" si="5"/>
        <v>29637.52</v>
      </c>
    </row>
    <row r="309" spans="1:5" ht="30" x14ac:dyDescent="0.25">
      <c r="A309" s="984"/>
      <c r="B309" s="985" t="s">
        <v>647</v>
      </c>
      <c r="C309" s="986" t="s">
        <v>648</v>
      </c>
      <c r="D309" s="985">
        <v>1.43</v>
      </c>
      <c r="E309" s="987">
        <f t="shared" si="5"/>
        <v>36853.620000000003</v>
      </c>
    </row>
    <row r="310" spans="1:5" ht="30" x14ac:dyDescent="0.25">
      <c r="A310" s="984"/>
      <c r="B310" s="985" t="s">
        <v>649</v>
      </c>
      <c r="C310" s="986" t="s">
        <v>650</v>
      </c>
      <c r="D310" s="985">
        <v>3</v>
      </c>
      <c r="E310" s="987">
        <f t="shared" si="5"/>
        <v>77315.28</v>
      </c>
    </row>
    <row r="311" spans="1:5" ht="30" x14ac:dyDescent="0.25">
      <c r="A311" s="984"/>
      <c r="B311" s="985" t="s">
        <v>651</v>
      </c>
      <c r="C311" s="986" t="s">
        <v>652</v>
      </c>
      <c r="D311" s="985">
        <v>4.3</v>
      </c>
      <c r="E311" s="987">
        <f t="shared" si="5"/>
        <v>110818.57</v>
      </c>
    </row>
    <row r="312" spans="1:5" x14ac:dyDescent="0.25">
      <c r="A312" s="984"/>
      <c r="B312" s="985" t="s">
        <v>653</v>
      </c>
      <c r="C312" s="986" t="s">
        <v>654</v>
      </c>
      <c r="D312" s="985">
        <v>2.42</v>
      </c>
      <c r="E312" s="987">
        <f t="shared" si="5"/>
        <v>62367.66</v>
      </c>
    </row>
    <row r="313" spans="1:5" x14ac:dyDescent="0.25">
      <c r="A313" s="984"/>
      <c r="B313" s="985" t="s">
        <v>655</v>
      </c>
      <c r="C313" s="986" t="s">
        <v>656</v>
      </c>
      <c r="D313" s="985">
        <v>2.69</v>
      </c>
      <c r="E313" s="987">
        <f t="shared" si="5"/>
        <v>69326.03</v>
      </c>
    </row>
    <row r="314" spans="1:5" x14ac:dyDescent="0.25">
      <c r="A314" s="984"/>
      <c r="B314" s="985" t="s">
        <v>657</v>
      </c>
      <c r="C314" s="986" t="s">
        <v>658</v>
      </c>
      <c r="D314" s="985">
        <v>4.12</v>
      </c>
      <c r="E314" s="987">
        <f t="shared" si="5"/>
        <v>106179.65</v>
      </c>
    </row>
    <row r="315" spans="1:5" ht="30" x14ac:dyDescent="0.25">
      <c r="A315" s="984"/>
      <c r="B315" s="985" t="s">
        <v>659</v>
      </c>
      <c r="C315" s="986" t="s">
        <v>660</v>
      </c>
      <c r="D315" s="985">
        <v>1.1599999999999999</v>
      </c>
      <c r="E315" s="987">
        <f t="shared" si="5"/>
        <v>29895.24</v>
      </c>
    </row>
    <row r="316" spans="1:5" ht="30" x14ac:dyDescent="0.25">
      <c r="A316" s="984"/>
      <c r="B316" s="985" t="s">
        <v>661</v>
      </c>
      <c r="C316" s="986" t="s">
        <v>662</v>
      </c>
      <c r="D316" s="985">
        <v>1.95</v>
      </c>
      <c r="E316" s="987">
        <f t="shared" si="5"/>
        <v>50254.93</v>
      </c>
    </row>
    <row r="317" spans="1:5" ht="30" x14ac:dyDescent="0.25">
      <c r="A317" s="984"/>
      <c r="B317" s="985" t="s">
        <v>663</v>
      </c>
      <c r="C317" s="986" t="s">
        <v>664</v>
      </c>
      <c r="D317" s="985">
        <v>2.46</v>
      </c>
      <c r="E317" s="987">
        <f t="shared" si="5"/>
        <v>63398.53</v>
      </c>
    </row>
    <row r="318" spans="1:5" x14ac:dyDescent="0.25">
      <c r="A318" s="984"/>
      <c r="B318" s="985" t="s">
        <v>665</v>
      </c>
      <c r="C318" s="986" t="s">
        <v>666</v>
      </c>
      <c r="D318" s="985">
        <v>0.73</v>
      </c>
      <c r="E318" s="987">
        <f t="shared" si="5"/>
        <v>18813.38</v>
      </c>
    </row>
    <row r="319" spans="1:5" x14ac:dyDescent="0.25">
      <c r="A319" s="984"/>
      <c r="B319" s="985" t="s">
        <v>667</v>
      </c>
      <c r="C319" s="986" t="s">
        <v>668</v>
      </c>
      <c r="D319" s="985">
        <v>0.91</v>
      </c>
      <c r="E319" s="987">
        <f t="shared" si="5"/>
        <v>23452.3</v>
      </c>
    </row>
    <row r="320" spans="1:5" x14ac:dyDescent="0.25">
      <c r="A320" s="984"/>
      <c r="B320" s="985" t="s">
        <v>669</v>
      </c>
      <c r="C320" s="986" t="s">
        <v>670</v>
      </c>
      <c r="D320" s="985">
        <v>0.86</v>
      </c>
      <c r="E320" s="987">
        <f t="shared" si="5"/>
        <v>22163.71</v>
      </c>
    </row>
    <row r="321" spans="1:5" x14ac:dyDescent="0.25">
      <c r="A321" s="984"/>
      <c r="B321" s="985" t="s">
        <v>671</v>
      </c>
      <c r="C321" s="986" t="s">
        <v>672</v>
      </c>
      <c r="D321" s="985">
        <v>1.24</v>
      </c>
      <c r="E321" s="987">
        <f t="shared" si="5"/>
        <v>31956.98</v>
      </c>
    </row>
    <row r="322" spans="1:5" x14ac:dyDescent="0.25">
      <c r="A322" s="984"/>
      <c r="B322" s="985" t="s">
        <v>673</v>
      </c>
      <c r="C322" s="986" t="s">
        <v>674</v>
      </c>
      <c r="D322" s="985">
        <v>1.78</v>
      </c>
      <c r="E322" s="987">
        <f t="shared" ref="E322:E384" si="6">$D$6*D322</f>
        <v>45873.73</v>
      </c>
    </row>
    <row r="323" spans="1:5" x14ac:dyDescent="0.25">
      <c r="A323" s="984"/>
      <c r="B323" s="985" t="s">
        <v>4947</v>
      </c>
      <c r="C323" s="986" t="s">
        <v>4948</v>
      </c>
      <c r="D323" s="985">
        <v>5.6</v>
      </c>
      <c r="E323" s="987">
        <f t="shared" ref="E323" si="7">$D$6*D323</f>
        <v>144321.85999999999</v>
      </c>
    </row>
    <row r="324" spans="1:5" x14ac:dyDescent="0.25">
      <c r="A324" s="984"/>
      <c r="B324" s="985" t="s">
        <v>675</v>
      </c>
      <c r="C324" s="986" t="s">
        <v>676</v>
      </c>
      <c r="D324" s="985">
        <v>1.1299999999999999</v>
      </c>
      <c r="E324" s="987">
        <f t="shared" si="6"/>
        <v>29122.09</v>
      </c>
    </row>
    <row r="325" spans="1:5" x14ac:dyDescent="0.25">
      <c r="A325" s="984"/>
      <c r="B325" s="985" t="s">
        <v>677</v>
      </c>
      <c r="C325" s="986" t="s">
        <v>678</v>
      </c>
      <c r="D325" s="985">
        <v>1.19</v>
      </c>
      <c r="E325" s="987">
        <f t="shared" si="6"/>
        <v>30668.39</v>
      </c>
    </row>
    <row r="326" spans="1:5" x14ac:dyDescent="0.25">
      <c r="A326" s="984"/>
      <c r="B326" s="985" t="s">
        <v>679</v>
      </c>
      <c r="C326" s="986" t="s">
        <v>680</v>
      </c>
      <c r="D326" s="985">
        <v>2.13</v>
      </c>
      <c r="E326" s="987">
        <f t="shared" si="6"/>
        <v>54893.85</v>
      </c>
    </row>
    <row r="327" spans="1:5" x14ac:dyDescent="0.25">
      <c r="A327" s="984"/>
      <c r="B327" s="985" t="s">
        <v>681</v>
      </c>
      <c r="C327" s="986" t="s">
        <v>682</v>
      </c>
      <c r="D327" s="985">
        <v>1.17</v>
      </c>
      <c r="E327" s="987">
        <f t="shared" si="6"/>
        <v>30152.959999999999</v>
      </c>
    </row>
    <row r="328" spans="1:5" x14ac:dyDescent="0.25">
      <c r="A328" s="984"/>
      <c r="B328" s="985" t="s">
        <v>683</v>
      </c>
      <c r="C328" s="986" t="s">
        <v>684</v>
      </c>
      <c r="D328" s="985">
        <v>2.91</v>
      </c>
      <c r="E328" s="987">
        <f t="shared" si="6"/>
        <v>74995.820000000007</v>
      </c>
    </row>
    <row r="329" spans="1:5" x14ac:dyDescent="0.25">
      <c r="A329" s="984"/>
      <c r="B329" s="985" t="s">
        <v>685</v>
      </c>
      <c r="C329" s="986" t="s">
        <v>686</v>
      </c>
      <c r="D329" s="985">
        <v>1.21</v>
      </c>
      <c r="E329" s="987">
        <f t="shared" si="6"/>
        <v>31183.83</v>
      </c>
    </row>
    <row r="330" spans="1:5" x14ac:dyDescent="0.25">
      <c r="A330" s="984"/>
      <c r="B330" s="985" t="s">
        <v>687</v>
      </c>
      <c r="C330" s="986" t="s">
        <v>688</v>
      </c>
      <c r="D330" s="985">
        <v>2.0299999999999998</v>
      </c>
      <c r="E330" s="987">
        <f t="shared" si="6"/>
        <v>52316.67</v>
      </c>
    </row>
    <row r="331" spans="1:5" x14ac:dyDescent="0.25">
      <c r="A331" s="984"/>
      <c r="B331" s="985" t="s">
        <v>689</v>
      </c>
      <c r="C331" s="986" t="s">
        <v>690</v>
      </c>
      <c r="D331" s="985">
        <v>3.54</v>
      </c>
      <c r="E331" s="987">
        <f t="shared" si="6"/>
        <v>91232.03</v>
      </c>
    </row>
    <row r="332" spans="1:5" x14ac:dyDescent="0.25">
      <c r="A332" s="984"/>
      <c r="B332" s="985" t="s">
        <v>691</v>
      </c>
      <c r="C332" s="986" t="s">
        <v>692</v>
      </c>
      <c r="D332" s="985">
        <v>5.2</v>
      </c>
      <c r="E332" s="987">
        <f t="shared" si="6"/>
        <v>134013.15</v>
      </c>
    </row>
    <row r="333" spans="1:5" x14ac:dyDescent="0.25">
      <c r="A333" s="984"/>
      <c r="B333" s="985" t="s">
        <v>693</v>
      </c>
      <c r="C333" s="986" t="s">
        <v>694</v>
      </c>
      <c r="D333" s="985">
        <v>11.11</v>
      </c>
      <c r="E333" s="987">
        <f t="shared" si="6"/>
        <v>286324.25</v>
      </c>
    </row>
    <row r="334" spans="1:5" x14ac:dyDescent="0.25">
      <c r="A334" s="984"/>
      <c r="B334" s="985" t="s">
        <v>695</v>
      </c>
      <c r="C334" s="986" t="s">
        <v>696</v>
      </c>
      <c r="D334" s="988">
        <v>14.07</v>
      </c>
      <c r="E334" s="987">
        <f t="shared" si="6"/>
        <v>362608.66</v>
      </c>
    </row>
    <row r="335" spans="1:5" ht="30" x14ac:dyDescent="0.25">
      <c r="A335" s="984"/>
      <c r="B335" s="985" t="s">
        <v>698</v>
      </c>
      <c r="C335" s="986" t="s">
        <v>699</v>
      </c>
      <c r="D335" s="985">
        <v>0.89</v>
      </c>
      <c r="E335" s="987">
        <f t="shared" si="6"/>
        <v>22936.87</v>
      </c>
    </row>
    <row r="336" spans="1:5" x14ac:dyDescent="0.25">
      <c r="A336" s="984"/>
      <c r="B336" s="985" t="s">
        <v>700</v>
      </c>
      <c r="C336" s="986" t="s">
        <v>701</v>
      </c>
      <c r="D336" s="985">
        <v>0.74</v>
      </c>
      <c r="E336" s="987">
        <f t="shared" si="6"/>
        <v>19071.099999999999</v>
      </c>
    </row>
    <row r="337" spans="1:5" x14ac:dyDescent="0.25">
      <c r="A337" s="984"/>
      <c r="B337" s="985" t="s">
        <v>702</v>
      </c>
      <c r="C337" s="986" t="s">
        <v>703</v>
      </c>
      <c r="D337" s="985">
        <v>1.27</v>
      </c>
      <c r="E337" s="987">
        <f t="shared" si="6"/>
        <v>32730.14</v>
      </c>
    </row>
    <row r="338" spans="1:5" x14ac:dyDescent="0.25">
      <c r="A338" s="984"/>
      <c r="B338" s="985" t="s">
        <v>704</v>
      </c>
      <c r="C338" s="986" t="s">
        <v>705</v>
      </c>
      <c r="D338" s="985">
        <v>1.63</v>
      </c>
      <c r="E338" s="987">
        <f t="shared" si="6"/>
        <v>42007.97</v>
      </c>
    </row>
    <row r="339" spans="1:5" x14ac:dyDescent="0.25">
      <c r="A339" s="984"/>
      <c r="B339" s="985" t="s">
        <v>706</v>
      </c>
      <c r="C339" s="986" t="s">
        <v>707</v>
      </c>
      <c r="D339" s="985">
        <v>1.9</v>
      </c>
      <c r="E339" s="987">
        <f t="shared" si="6"/>
        <v>48966.34</v>
      </c>
    </row>
    <row r="340" spans="1:5" x14ac:dyDescent="0.25">
      <c r="A340" s="984"/>
      <c r="B340" s="985" t="s">
        <v>709</v>
      </c>
      <c r="C340" s="986" t="s">
        <v>710</v>
      </c>
      <c r="D340" s="985">
        <v>1.02</v>
      </c>
      <c r="E340" s="987">
        <f t="shared" si="6"/>
        <v>26287.200000000001</v>
      </c>
    </row>
    <row r="341" spans="1:5" x14ac:dyDescent="0.25">
      <c r="A341" s="984"/>
      <c r="B341" s="985" t="s">
        <v>711</v>
      </c>
      <c r="C341" s="986" t="s">
        <v>712</v>
      </c>
      <c r="D341" s="985">
        <v>1.49</v>
      </c>
      <c r="E341" s="987">
        <f t="shared" si="6"/>
        <v>38399.919999999998</v>
      </c>
    </row>
    <row r="342" spans="1:5" x14ac:dyDescent="0.25">
      <c r="A342" s="984"/>
      <c r="B342" s="985" t="s">
        <v>713</v>
      </c>
      <c r="C342" s="986" t="s">
        <v>714</v>
      </c>
      <c r="D342" s="985">
        <v>2.14</v>
      </c>
      <c r="E342" s="987">
        <f t="shared" si="6"/>
        <v>55151.57</v>
      </c>
    </row>
    <row r="343" spans="1:5" x14ac:dyDescent="0.25">
      <c r="A343" s="984"/>
      <c r="B343" s="985" t="s">
        <v>715</v>
      </c>
      <c r="C343" s="986" t="s">
        <v>716</v>
      </c>
      <c r="D343" s="985">
        <v>1.25</v>
      </c>
      <c r="E343" s="987">
        <f t="shared" si="6"/>
        <v>32214.7</v>
      </c>
    </row>
    <row r="344" spans="1:5" x14ac:dyDescent="0.25">
      <c r="A344" s="984"/>
      <c r="B344" s="985" t="s">
        <v>717</v>
      </c>
      <c r="C344" s="986" t="s">
        <v>718</v>
      </c>
      <c r="D344" s="985">
        <v>2.76</v>
      </c>
      <c r="E344" s="987">
        <f t="shared" si="6"/>
        <v>71130.06</v>
      </c>
    </row>
    <row r="345" spans="1:5" ht="30" x14ac:dyDescent="0.25">
      <c r="A345" s="984"/>
      <c r="B345" s="985" t="s">
        <v>719</v>
      </c>
      <c r="C345" s="986" t="s">
        <v>720</v>
      </c>
      <c r="D345" s="985">
        <v>0.76</v>
      </c>
      <c r="E345" s="987">
        <f t="shared" si="6"/>
        <v>19586.54</v>
      </c>
    </row>
    <row r="346" spans="1:5" x14ac:dyDescent="0.25">
      <c r="A346" s="984"/>
      <c r="B346" s="985" t="s">
        <v>721</v>
      </c>
      <c r="C346" s="986" t="s">
        <v>722</v>
      </c>
      <c r="D346" s="985">
        <v>1.06</v>
      </c>
      <c r="E346" s="987">
        <f t="shared" si="6"/>
        <v>27318.07</v>
      </c>
    </row>
    <row r="347" spans="1:5" x14ac:dyDescent="0.25">
      <c r="A347" s="984"/>
      <c r="B347" s="985" t="s">
        <v>723</v>
      </c>
      <c r="C347" s="986" t="s">
        <v>724</v>
      </c>
      <c r="D347" s="985">
        <v>1.1599999999999999</v>
      </c>
      <c r="E347" s="987">
        <f t="shared" si="6"/>
        <v>29895.24</v>
      </c>
    </row>
    <row r="348" spans="1:5" x14ac:dyDescent="0.25">
      <c r="A348" s="984"/>
      <c r="B348" s="985" t="s">
        <v>725</v>
      </c>
      <c r="C348" s="986" t="s">
        <v>726</v>
      </c>
      <c r="D348" s="985">
        <v>3.32</v>
      </c>
      <c r="E348" s="987">
        <f t="shared" si="6"/>
        <v>85562.240000000005</v>
      </c>
    </row>
    <row r="349" spans="1:5" ht="30" x14ac:dyDescent="0.25">
      <c r="A349" s="984"/>
      <c r="B349" s="985" t="s">
        <v>727</v>
      </c>
      <c r="C349" s="986" t="s">
        <v>728</v>
      </c>
      <c r="D349" s="985">
        <v>4.32</v>
      </c>
      <c r="E349" s="987">
        <f t="shared" si="6"/>
        <v>111334</v>
      </c>
    </row>
    <row r="350" spans="1:5" x14ac:dyDescent="0.25">
      <c r="A350" s="984"/>
      <c r="B350" s="985" t="s">
        <v>729</v>
      </c>
      <c r="C350" s="986" t="s">
        <v>730</v>
      </c>
      <c r="D350" s="985">
        <v>3.5</v>
      </c>
      <c r="E350" s="987">
        <f t="shared" si="6"/>
        <v>90201.16</v>
      </c>
    </row>
    <row r="351" spans="1:5" ht="30" x14ac:dyDescent="0.25">
      <c r="A351" s="984"/>
      <c r="B351" s="985" t="s">
        <v>731</v>
      </c>
      <c r="C351" s="986" t="s">
        <v>732</v>
      </c>
      <c r="D351" s="985">
        <v>5.35</v>
      </c>
      <c r="E351" s="987">
        <f t="shared" si="6"/>
        <v>137878.92000000001</v>
      </c>
    </row>
    <row r="352" spans="1:5" ht="30" x14ac:dyDescent="0.25">
      <c r="A352" s="984"/>
      <c r="B352" s="985" t="s">
        <v>733</v>
      </c>
      <c r="C352" s="986" t="s">
        <v>734</v>
      </c>
      <c r="D352" s="985">
        <v>0.32</v>
      </c>
      <c r="E352" s="987">
        <f t="shared" si="6"/>
        <v>8246.9599999999991</v>
      </c>
    </row>
    <row r="353" spans="1:6" ht="30" x14ac:dyDescent="0.25">
      <c r="A353" s="984"/>
      <c r="B353" s="985" t="s">
        <v>735</v>
      </c>
      <c r="C353" s="986" t="s">
        <v>736</v>
      </c>
      <c r="D353" s="985">
        <v>0.46</v>
      </c>
      <c r="E353" s="987">
        <f t="shared" si="6"/>
        <v>11855.01</v>
      </c>
    </row>
    <row r="354" spans="1:6" x14ac:dyDescent="0.25">
      <c r="A354" s="984"/>
      <c r="B354" s="985" t="s">
        <v>737</v>
      </c>
      <c r="C354" s="986" t="s">
        <v>738</v>
      </c>
      <c r="D354" s="985">
        <v>8.4</v>
      </c>
      <c r="E354" s="987">
        <f t="shared" si="6"/>
        <v>216482.78</v>
      </c>
    </row>
    <row r="355" spans="1:6" x14ac:dyDescent="0.25">
      <c r="A355" s="984"/>
      <c r="B355" s="985" t="s">
        <v>739</v>
      </c>
      <c r="C355" s="986" t="s">
        <v>740</v>
      </c>
      <c r="D355" s="985">
        <v>2.3199999999999998</v>
      </c>
      <c r="E355" s="987">
        <f t="shared" si="6"/>
        <v>59790.48</v>
      </c>
    </row>
    <row r="356" spans="1:6" ht="45" x14ac:dyDescent="0.25">
      <c r="A356" s="984"/>
      <c r="B356" s="985" t="s">
        <v>741</v>
      </c>
      <c r="C356" s="986" t="s">
        <v>742</v>
      </c>
      <c r="D356" s="985">
        <v>18.149999999999999</v>
      </c>
      <c r="E356" s="987">
        <f t="shared" si="6"/>
        <v>467757.44</v>
      </c>
    </row>
    <row r="357" spans="1:6" x14ac:dyDescent="0.25">
      <c r="A357" s="984"/>
      <c r="B357" s="985" t="s">
        <v>743</v>
      </c>
      <c r="C357" s="986" t="s">
        <v>744</v>
      </c>
      <c r="D357" s="988">
        <v>2.0499999999999998</v>
      </c>
      <c r="E357" s="987">
        <f t="shared" si="6"/>
        <v>52832.11</v>
      </c>
    </row>
    <row r="358" spans="1:6" x14ac:dyDescent="0.25">
      <c r="A358" s="984"/>
      <c r="B358" s="985" t="s">
        <v>745</v>
      </c>
      <c r="C358" s="986" t="s">
        <v>746</v>
      </c>
      <c r="D358" s="988">
        <v>7.81</v>
      </c>
      <c r="E358" s="987">
        <f t="shared" si="6"/>
        <v>201277.45</v>
      </c>
    </row>
    <row r="359" spans="1:6" x14ac:dyDescent="0.25">
      <c r="A359" s="984"/>
      <c r="B359" s="985" t="s">
        <v>747</v>
      </c>
      <c r="C359" s="986" t="s">
        <v>748</v>
      </c>
      <c r="D359" s="988">
        <v>15.57</v>
      </c>
      <c r="E359" s="987">
        <f t="shared" si="6"/>
        <v>401266.3</v>
      </c>
    </row>
    <row r="360" spans="1:6" ht="30" x14ac:dyDescent="0.25">
      <c r="A360" s="984"/>
      <c r="B360" s="985" t="s">
        <v>749</v>
      </c>
      <c r="C360" s="986" t="s">
        <v>750</v>
      </c>
      <c r="D360" s="988">
        <v>0.5</v>
      </c>
      <c r="E360" s="987">
        <f t="shared" si="6"/>
        <v>12885.88</v>
      </c>
    </row>
    <row r="361" spans="1:6" ht="30" x14ac:dyDescent="0.25">
      <c r="A361" s="984"/>
      <c r="B361" s="985" t="s">
        <v>751</v>
      </c>
      <c r="C361" s="986" t="s">
        <v>752</v>
      </c>
      <c r="D361" s="985">
        <v>1.31</v>
      </c>
      <c r="E361" s="987">
        <f>$D$6*D361*'3.3'!D27</f>
        <v>35449.06</v>
      </c>
      <c r="F361" s="982" t="s">
        <v>1048</v>
      </c>
    </row>
    <row r="362" spans="1:6" ht="30" x14ac:dyDescent="0.25">
      <c r="A362" s="984"/>
      <c r="B362" s="985" t="s">
        <v>753</v>
      </c>
      <c r="C362" s="986" t="s">
        <v>754</v>
      </c>
      <c r="D362" s="985">
        <v>1.82</v>
      </c>
      <c r="E362" s="987">
        <f>$D$6*D362*'3.3'!D28</f>
        <v>49249.83</v>
      </c>
      <c r="F362" s="982" t="s">
        <v>1048</v>
      </c>
    </row>
    <row r="363" spans="1:6" ht="30" x14ac:dyDescent="0.25">
      <c r="A363" s="984"/>
      <c r="B363" s="985" t="s">
        <v>755</v>
      </c>
      <c r="C363" s="986" t="s">
        <v>756</v>
      </c>
      <c r="D363" s="988">
        <v>3.12</v>
      </c>
      <c r="E363" s="987">
        <f>$D$6*D363*'3.3'!D29</f>
        <v>84428.29</v>
      </c>
      <c r="F363" s="982" t="s">
        <v>1048</v>
      </c>
    </row>
    <row r="364" spans="1:6" ht="30" x14ac:dyDescent="0.25">
      <c r="A364" s="984"/>
      <c r="B364" s="985" t="s">
        <v>757</v>
      </c>
      <c r="C364" s="986" t="s">
        <v>758</v>
      </c>
      <c r="D364" s="988">
        <v>8.6</v>
      </c>
      <c r="E364" s="987">
        <f>$D$6*D364*'3.3'!D30</f>
        <v>232718.99</v>
      </c>
      <c r="F364" s="982" t="s">
        <v>1048</v>
      </c>
    </row>
    <row r="365" spans="1:6" ht="45" x14ac:dyDescent="0.25">
      <c r="A365" s="984"/>
      <c r="B365" s="985" t="s">
        <v>759</v>
      </c>
      <c r="C365" s="986" t="s">
        <v>760</v>
      </c>
      <c r="D365" s="988">
        <v>1.24</v>
      </c>
      <c r="E365" s="987">
        <f>$D$6*D365*'3.3'!D31</f>
        <v>33554.83</v>
      </c>
      <c r="F365" s="982" t="s">
        <v>1048</v>
      </c>
    </row>
    <row r="366" spans="1:6" ht="45" x14ac:dyDescent="0.25">
      <c r="A366" s="984"/>
      <c r="B366" s="985" t="s">
        <v>761</v>
      </c>
      <c r="C366" s="986" t="s">
        <v>762</v>
      </c>
      <c r="D366" s="988">
        <v>1.67</v>
      </c>
      <c r="E366" s="987">
        <f>$D$6*D366*'3.3'!D32</f>
        <v>45190.78</v>
      </c>
      <c r="F366" s="982" t="s">
        <v>1048</v>
      </c>
    </row>
    <row r="367" spans="1:6" ht="45" x14ac:dyDescent="0.25">
      <c r="A367" s="984"/>
      <c r="B367" s="985" t="s">
        <v>763</v>
      </c>
      <c r="C367" s="986" t="s">
        <v>764</v>
      </c>
      <c r="D367" s="988">
        <v>3.03</v>
      </c>
      <c r="E367" s="987">
        <f>$D$6*D367*'3.3'!D33</f>
        <v>81992.850000000006</v>
      </c>
      <c r="F367" s="982" t="s">
        <v>1048</v>
      </c>
    </row>
    <row r="368" spans="1:6" x14ac:dyDescent="0.25">
      <c r="A368" s="984"/>
      <c r="B368" s="985" t="s">
        <v>765</v>
      </c>
      <c r="C368" s="986" t="s">
        <v>766</v>
      </c>
      <c r="D368" s="988">
        <v>1.02</v>
      </c>
      <c r="E368" s="987">
        <f>$D$6*D368*'3.3'!D34</f>
        <v>27601.55</v>
      </c>
      <c r="F368" s="982" t="s">
        <v>1048</v>
      </c>
    </row>
    <row r="369" spans="1:6" x14ac:dyDescent="0.25">
      <c r="A369" s="984"/>
      <c r="B369" s="985" t="s">
        <v>767</v>
      </c>
      <c r="C369" s="986" t="s">
        <v>768</v>
      </c>
      <c r="D369" s="988">
        <v>1.38</v>
      </c>
      <c r="E369" s="987">
        <f>$D$6*D369*'3.3'!D35</f>
        <v>37343.279999999999</v>
      </c>
      <c r="F369" s="982" t="s">
        <v>1048</v>
      </c>
    </row>
    <row r="370" spans="1:6" x14ac:dyDescent="0.25">
      <c r="A370" s="984"/>
      <c r="B370" s="985" t="s">
        <v>769</v>
      </c>
      <c r="C370" s="986" t="s">
        <v>770</v>
      </c>
      <c r="D370" s="988">
        <v>2</v>
      </c>
      <c r="E370" s="987">
        <f>$D$6*D370*'3.3'!D36</f>
        <v>54120.7</v>
      </c>
      <c r="F370" s="982" t="s">
        <v>1048</v>
      </c>
    </row>
    <row r="371" spans="1:6" ht="30" x14ac:dyDescent="0.25">
      <c r="A371" s="984"/>
      <c r="B371" s="985" t="s">
        <v>771</v>
      </c>
      <c r="C371" s="986" t="s">
        <v>772</v>
      </c>
      <c r="D371" s="988">
        <v>0.59</v>
      </c>
      <c r="E371" s="987">
        <f>$D$6*D371*'3.3'!D37</f>
        <v>15965.61</v>
      </c>
      <c r="F371" s="982" t="s">
        <v>1048</v>
      </c>
    </row>
    <row r="372" spans="1:6" ht="30" x14ac:dyDescent="0.25">
      <c r="A372" s="984"/>
      <c r="B372" s="985" t="s">
        <v>773</v>
      </c>
      <c r="C372" s="986" t="s">
        <v>774</v>
      </c>
      <c r="D372" s="988">
        <v>0.84</v>
      </c>
      <c r="E372" s="987">
        <f>$D$6*D372*'3.3'!D38</f>
        <v>22730.69</v>
      </c>
      <c r="F372" s="982" t="s">
        <v>1048</v>
      </c>
    </row>
    <row r="373" spans="1:6" ht="30" x14ac:dyDescent="0.25">
      <c r="A373" s="984"/>
      <c r="B373" s="985" t="s">
        <v>775</v>
      </c>
      <c r="C373" s="986" t="s">
        <v>776</v>
      </c>
      <c r="D373" s="988">
        <v>1.17</v>
      </c>
      <c r="E373" s="987">
        <f>$D$6*D373*'3.3'!D39</f>
        <v>31660.61</v>
      </c>
      <c r="F373" s="982" t="s">
        <v>1048</v>
      </c>
    </row>
    <row r="374" spans="1:6" ht="30" x14ac:dyDescent="0.25">
      <c r="A374" s="984"/>
      <c r="B374" s="985" t="s">
        <v>777</v>
      </c>
      <c r="C374" s="986" t="s">
        <v>778</v>
      </c>
      <c r="D374" s="988">
        <v>1.5</v>
      </c>
      <c r="E374" s="987">
        <f>$D$6*D374*'3.3'!D40</f>
        <v>40590.519999999997</v>
      </c>
      <c r="F374" s="982" t="s">
        <v>1048</v>
      </c>
    </row>
    <row r="375" spans="1:6" ht="30" x14ac:dyDescent="0.25">
      <c r="A375" s="984"/>
      <c r="B375" s="985" t="s">
        <v>779</v>
      </c>
      <c r="C375" s="986" t="s">
        <v>780</v>
      </c>
      <c r="D375" s="988">
        <v>1.8</v>
      </c>
      <c r="E375" s="987">
        <f>$D$6*D375*'3.3'!D41</f>
        <v>48708.63</v>
      </c>
      <c r="F375" s="982" t="s">
        <v>1048</v>
      </c>
    </row>
    <row r="376" spans="1:6" ht="45" x14ac:dyDescent="0.25">
      <c r="A376" s="984"/>
      <c r="B376" s="985" t="s">
        <v>781</v>
      </c>
      <c r="C376" s="986" t="s">
        <v>782</v>
      </c>
      <c r="D376" s="988">
        <v>4.8099999999999996</v>
      </c>
      <c r="E376" s="987">
        <f>$D$6*D376*'3.3'!D42</f>
        <v>130160.27</v>
      </c>
      <c r="F376" s="982" t="s">
        <v>1048</v>
      </c>
    </row>
    <row r="377" spans="1:6" ht="30" x14ac:dyDescent="0.25">
      <c r="A377" s="984"/>
      <c r="B377" s="985" t="s">
        <v>783</v>
      </c>
      <c r="C377" s="986" t="s">
        <v>784</v>
      </c>
      <c r="D377" s="988">
        <v>2.75</v>
      </c>
      <c r="E377" s="987">
        <f>$D$6*D377*'3.3'!D43</f>
        <v>74415.960000000006</v>
      </c>
      <c r="F377" s="982" t="s">
        <v>1048</v>
      </c>
    </row>
    <row r="378" spans="1:6" ht="30" x14ac:dyDescent="0.25">
      <c r="A378" s="984"/>
      <c r="B378" s="985" t="s">
        <v>785</v>
      </c>
      <c r="C378" s="986" t="s">
        <v>786</v>
      </c>
      <c r="D378" s="988">
        <v>2.35</v>
      </c>
      <c r="E378" s="987">
        <f>$D$6*D378*'3.3'!D44</f>
        <v>63591.82</v>
      </c>
      <c r="F378" s="982" t="s">
        <v>1048</v>
      </c>
    </row>
    <row r="379" spans="1:6" x14ac:dyDescent="0.25">
      <c r="A379" s="984"/>
      <c r="B379" s="985" t="s">
        <v>787</v>
      </c>
      <c r="C379" s="986" t="s">
        <v>789</v>
      </c>
      <c r="D379" s="988">
        <v>1.44</v>
      </c>
      <c r="E379" s="987">
        <f>$D$6*D379*'3.3'!D45</f>
        <v>38966.9</v>
      </c>
      <c r="F379" s="982" t="s">
        <v>1048</v>
      </c>
    </row>
    <row r="380" spans="1:6" ht="30" x14ac:dyDescent="0.25">
      <c r="A380" s="984"/>
      <c r="B380" s="985" t="s">
        <v>788</v>
      </c>
      <c r="C380" s="986" t="s">
        <v>791</v>
      </c>
      <c r="D380" s="988">
        <v>1.24</v>
      </c>
      <c r="E380" s="987">
        <f>$D$6*D380*'3.3'!D46</f>
        <v>33554.83</v>
      </c>
      <c r="F380" s="982" t="s">
        <v>1048</v>
      </c>
    </row>
    <row r="381" spans="1:6" ht="30" x14ac:dyDescent="0.25">
      <c r="A381" s="984"/>
      <c r="B381" s="985" t="s">
        <v>790</v>
      </c>
      <c r="C381" s="986" t="s">
        <v>4949</v>
      </c>
      <c r="D381" s="988">
        <v>1.08</v>
      </c>
      <c r="E381" s="987">
        <f>$D$6*D381*'3.3'!D47</f>
        <v>29225.18</v>
      </c>
      <c r="F381" s="982" t="s">
        <v>1048</v>
      </c>
    </row>
    <row r="382" spans="1:6" ht="30" x14ac:dyDescent="0.25">
      <c r="A382" s="984"/>
      <c r="B382" s="985" t="s">
        <v>792</v>
      </c>
      <c r="C382" s="986" t="s">
        <v>4950</v>
      </c>
      <c r="D382" s="988">
        <v>1.61</v>
      </c>
      <c r="E382" s="987">
        <f>$D$6*D382*'3.3'!D48</f>
        <v>43567.16</v>
      </c>
      <c r="F382" s="982" t="s">
        <v>1048</v>
      </c>
    </row>
    <row r="383" spans="1:6" ht="30" x14ac:dyDescent="0.25">
      <c r="A383" s="984"/>
      <c r="B383" s="985" t="s">
        <v>793</v>
      </c>
      <c r="C383" s="986" t="s">
        <v>5328</v>
      </c>
      <c r="D383" s="988">
        <v>2.15</v>
      </c>
      <c r="E383" s="987">
        <f>$D$6*D383*'3.3'!D49</f>
        <v>58179.75</v>
      </c>
      <c r="F383" s="982" t="s">
        <v>1048</v>
      </c>
    </row>
    <row r="384" spans="1:6" x14ac:dyDescent="0.25">
      <c r="A384" s="984"/>
      <c r="B384" s="985" t="s">
        <v>795</v>
      </c>
      <c r="C384" s="986" t="s">
        <v>796</v>
      </c>
      <c r="D384" s="988">
        <v>1.5</v>
      </c>
      <c r="E384" s="987">
        <f t="shared" si="6"/>
        <v>38657.64</v>
      </c>
    </row>
    <row r="385" spans="1:5" ht="28.5" customHeight="1" x14ac:dyDescent="0.25">
      <c r="A385" s="1176" t="s">
        <v>4807</v>
      </c>
      <c r="B385" s="1176"/>
      <c r="C385" s="1176"/>
      <c r="D385" s="1176"/>
      <c r="E385" s="1176"/>
    </row>
  </sheetData>
  <mergeCells count="13">
    <mergeCell ref="A2:E2"/>
    <mergeCell ref="C1:E1"/>
    <mergeCell ref="A385:E385"/>
    <mergeCell ref="B7:C7"/>
    <mergeCell ref="B3:C3"/>
    <mergeCell ref="A4:C4"/>
    <mergeCell ref="A5:C5"/>
    <mergeCell ref="A6:C6"/>
    <mergeCell ref="A79:A83"/>
    <mergeCell ref="A90:A94"/>
    <mergeCell ref="A84:A85"/>
    <mergeCell ref="A86:A87"/>
    <mergeCell ref="A88:A89"/>
  </mergeCells>
  <pageMargins left="0.51181102362204722" right="0.31496062992125984" top="0.55118110236220474" bottom="0.35433070866141736" header="0.31496062992125984" footer="0.31496062992125984"/>
  <pageSetup paperSize="9" scale="81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3"/>
  <sheetViews>
    <sheetView view="pageBreakPreview" topLeftCell="A67" zoomScale="110" zoomScaleNormal="100" zoomScaleSheetLayoutView="110" workbookViewId="0">
      <selection activeCell="G4" sqref="G4"/>
    </sheetView>
  </sheetViews>
  <sheetFormatPr defaultRowHeight="12.75" x14ac:dyDescent="0.2"/>
  <cols>
    <col min="1" max="1" width="4.140625" style="846" customWidth="1"/>
    <col min="2" max="2" width="66.85546875" style="847" customWidth="1"/>
    <col min="3" max="3" width="38.28515625" style="847" customWidth="1"/>
    <col min="4" max="5" width="33.140625" style="847" customWidth="1"/>
    <col min="6" max="6" width="39.7109375" style="847" customWidth="1"/>
    <col min="7" max="16384" width="9.140625" style="847"/>
  </cols>
  <sheetData>
    <row r="1" spans="1:6" ht="52.5" customHeight="1" x14ac:dyDescent="0.2">
      <c r="E1" s="1205" t="s">
        <v>5612</v>
      </c>
      <c r="F1" s="1206"/>
    </row>
    <row r="2" spans="1:6" ht="35.25" customHeight="1" thickBot="1" x14ac:dyDescent="0.25">
      <c r="B2" s="1207" t="s">
        <v>5226</v>
      </c>
      <c r="C2" s="1207"/>
      <c r="D2" s="1207"/>
      <c r="E2" s="1207"/>
      <c r="F2" s="1207"/>
    </row>
    <row r="3" spans="1:6" ht="40.5" customHeight="1" thickBot="1" x14ac:dyDescent="0.25">
      <c r="A3" s="848" t="s">
        <v>1519</v>
      </c>
      <c r="B3" s="849" t="s">
        <v>5227</v>
      </c>
      <c r="C3" s="849" t="s">
        <v>5228</v>
      </c>
      <c r="D3" s="850" t="s">
        <v>5229</v>
      </c>
      <c r="E3" s="850" t="s">
        <v>5230</v>
      </c>
      <c r="F3" s="849" t="s">
        <v>5231</v>
      </c>
    </row>
    <row r="4" spans="1:6" ht="15.75" thickBot="1" x14ac:dyDescent="0.25">
      <c r="A4" s="851">
        <v>1</v>
      </c>
      <c r="B4" s="852">
        <v>2</v>
      </c>
      <c r="C4" s="852">
        <v>3</v>
      </c>
      <c r="D4" s="853">
        <v>4</v>
      </c>
      <c r="E4" s="853">
        <v>5</v>
      </c>
      <c r="F4" s="853">
        <v>6</v>
      </c>
    </row>
    <row r="5" spans="1:6" ht="60" x14ac:dyDescent="0.2">
      <c r="A5" s="1198">
        <v>1</v>
      </c>
      <c r="B5" s="854" t="s">
        <v>5232</v>
      </c>
      <c r="C5" s="855" t="s">
        <v>5233</v>
      </c>
      <c r="D5" s="1195" t="s">
        <v>5234</v>
      </c>
      <c r="E5" s="856" t="s">
        <v>5272</v>
      </c>
      <c r="F5" s="854" t="s">
        <v>5235</v>
      </c>
    </row>
    <row r="6" spans="1:6" ht="18" customHeight="1" x14ac:dyDescent="0.2">
      <c r="A6" s="1199"/>
      <c r="B6" s="857" t="s">
        <v>5236</v>
      </c>
      <c r="C6" s="858" t="s">
        <v>5237</v>
      </c>
      <c r="D6" s="1196"/>
      <c r="E6" s="1208" t="s">
        <v>5607</v>
      </c>
      <c r="F6" s="1201" t="s">
        <v>5238</v>
      </c>
    </row>
    <row r="7" spans="1:6" ht="73.5" customHeight="1" x14ac:dyDescent="0.2">
      <c r="A7" s="1199"/>
      <c r="B7" s="857"/>
      <c r="C7" s="859" t="s">
        <v>5239</v>
      </c>
      <c r="D7" s="1196"/>
      <c r="E7" s="1208"/>
      <c r="F7" s="1201"/>
    </row>
    <row r="8" spans="1:6" ht="40.5" x14ac:dyDescent="0.2">
      <c r="A8" s="1199"/>
      <c r="B8" s="860"/>
      <c r="C8" s="861" t="s">
        <v>5240</v>
      </c>
      <c r="D8" s="1196"/>
      <c r="E8" s="1208"/>
      <c r="F8" s="1201"/>
    </row>
    <row r="9" spans="1:6" ht="20.25" customHeight="1" x14ac:dyDescent="0.2">
      <c r="A9" s="1199"/>
      <c r="B9" s="860"/>
      <c r="C9" s="1210" t="s">
        <v>5241</v>
      </c>
      <c r="D9" s="1196"/>
      <c r="E9" s="1208"/>
      <c r="F9" s="1201"/>
    </row>
    <row r="10" spans="1:6" ht="23.25" customHeight="1" x14ac:dyDescent="0.2">
      <c r="A10" s="1199"/>
      <c r="B10" s="860"/>
      <c r="C10" s="1210"/>
      <c r="D10" s="1196"/>
      <c r="E10" s="1208"/>
      <c r="F10" s="1201"/>
    </row>
    <row r="11" spans="1:6" ht="79.5" customHeight="1" thickBot="1" x14ac:dyDescent="0.25">
      <c r="A11" s="1200"/>
      <c r="B11" s="862"/>
      <c r="C11" s="863"/>
      <c r="D11" s="1197"/>
      <c r="E11" s="1209"/>
      <c r="F11" s="1202"/>
    </row>
    <row r="12" spans="1:6" ht="36" customHeight="1" x14ac:dyDescent="0.2">
      <c r="A12" s="1198">
        <v>2</v>
      </c>
      <c r="B12" s="854" t="s">
        <v>5242</v>
      </c>
      <c r="C12" s="864" t="s">
        <v>5237</v>
      </c>
      <c r="D12" s="1195" t="s">
        <v>5243</v>
      </c>
      <c r="E12" s="856" t="s">
        <v>5244</v>
      </c>
      <c r="F12" s="1195" t="s">
        <v>5245</v>
      </c>
    </row>
    <row r="13" spans="1:6" ht="18" customHeight="1" x14ac:dyDescent="0.2">
      <c r="A13" s="1199"/>
      <c r="B13" s="857" t="s">
        <v>5246</v>
      </c>
      <c r="C13" s="854"/>
      <c r="D13" s="1196"/>
      <c r="E13" s="856" t="s">
        <v>5247</v>
      </c>
      <c r="F13" s="1196"/>
    </row>
    <row r="14" spans="1:6" ht="56.25" customHeight="1" x14ac:dyDescent="0.2">
      <c r="A14" s="1199"/>
      <c r="B14" s="860"/>
      <c r="C14" s="865" t="s">
        <v>5248</v>
      </c>
      <c r="D14" s="1196"/>
      <c r="E14" s="1201" t="s">
        <v>5249</v>
      </c>
      <c r="F14" s="1196"/>
    </row>
    <row r="15" spans="1:6" ht="27.75" x14ac:dyDescent="0.2">
      <c r="A15" s="1199"/>
      <c r="B15" s="860"/>
      <c r="C15" s="861" t="s">
        <v>5250</v>
      </c>
      <c r="D15" s="1196"/>
      <c r="E15" s="1201"/>
      <c r="F15" s="1196"/>
    </row>
    <row r="16" spans="1:6" ht="92.25" customHeight="1" thickBot="1" x14ac:dyDescent="0.25">
      <c r="A16" s="1200"/>
      <c r="B16" s="862"/>
      <c r="C16" s="866" t="s">
        <v>5251</v>
      </c>
      <c r="D16" s="1197"/>
      <c r="E16" s="1202"/>
      <c r="F16" s="1197"/>
    </row>
    <row r="17" spans="1:6" ht="30" x14ac:dyDescent="0.2">
      <c r="A17" s="1180">
        <v>3</v>
      </c>
      <c r="B17" s="856" t="s">
        <v>5252</v>
      </c>
      <c r="C17" s="867" t="s">
        <v>5237</v>
      </c>
      <c r="D17" s="856" t="s">
        <v>5253</v>
      </c>
      <c r="E17" s="856" t="s">
        <v>5244</v>
      </c>
      <c r="F17" s="1195" t="s">
        <v>5254</v>
      </c>
    </row>
    <row r="18" spans="1:6" ht="24" customHeight="1" x14ac:dyDescent="0.2">
      <c r="A18" s="1181"/>
      <c r="B18" s="868" t="s">
        <v>5255</v>
      </c>
      <c r="C18" s="856"/>
      <c r="D18" s="856" t="s">
        <v>5256</v>
      </c>
      <c r="E18" s="856" t="s">
        <v>5257</v>
      </c>
      <c r="F18" s="1196"/>
    </row>
    <row r="19" spans="1:6" ht="42" customHeight="1" x14ac:dyDescent="0.2">
      <c r="A19" s="1181"/>
      <c r="B19" s="868" t="s">
        <v>5258</v>
      </c>
      <c r="C19" s="869" t="s">
        <v>5259</v>
      </c>
      <c r="D19" s="860"/>
      <c r="E19" s="1192" t="s">
        <v>5260</v>
      </c>
      <c r="F19" s="1196"/>
    </row>
    <row r="20" spans="1:6" ht="6.75" customHeight="1" x14ac:dyDescent="0.2">
      <c r="A20" s="1181"/>
      <c r="B20" s="860"/>
      <c r="C20" s="869"/>
      <c r="D20" s="860"/>
      <c r="E20" s="1192"/>
      <c r="F20" s="1196"/>
    </row>
    <row r="21" spans="1:6" ht="42" customHeight="1" x14ac:dyDescent="0.2">
      <c r="A21" s="1181"/>
      <c r="B21" s="860"/>
      <c r="C21" s="856" t="s">
        <v>5261</v>
      </c>
      <c r="D21" s="860"/>
      <c r="E21" s="1192"/>
      <c r="F21" s="1196"/>
    </row>
    <row r="22" spans="1:6" ht="41.25" thickBot="1" x14ac:dyDescent="0.25">
      <c r="A22" s="1182"/>
      <c r="B22" s="862"/>
      <c r="C22" s="870" t="s">
        <v>5262</v>
      </c>
      <c r="D22" s="862"/>
      <c r="E22" s="1203"/>
      <c r="F22" s="1197"/>
    </row>
    <row r="23" spans="1:6" ht="30" x14ac:dyDescent="0.2">
      <c r="A23" s="1204">
        <v>4</v>
      </c>
      <c r="B23" s="856" t="s">
        <v>5263</v>
      </c>
      <c r="C23" s="867" t="s">
        <v>5237</v>
      </c>
      <c r="D23" s="856" t="s">
        <v>5264</v>
      </c>
      <c r="E23" s="856" t="s">
        <v>5244</v>
      </c>
      <c r="F23" s="1195" t="s">
        <v>5265</v>
      </c>
    </row>
    <row r="24" spans="1:6" ht="15" x14ac:dyDescent="0.2">
      <c r="A24" s="1192"/>
      <c r="B24" s="868" t="s">
        <v>5255</v>
      </c>
      <c r="C24" s="871"/>
      <c r="D24" s="856" t="s">
        <v>5266</v>
      </c>
      <c r="E24" s="856" t="s">
        <v>5257</v>
      </c>
      <c r="F24" s="1196"/>
    </row>
    <row r="25" spans="1:6" ht="26.25" customHeight="1" x14ac:dyDescent="0.2">
      <c r="A25" s="1192"/>
      <c r="B25" s="868" t="s">
        <v>5258</v>
      </c>
      <c r="C25" s="871" t="s">
        <v>5267</v>
      </c>
      <c r="D25" s="860"/>
      <c r="E25" s="1192" t="s">
        <v>5268</v>
      </c>
      <c r="F25" s="1196"/>
    </row>
    <row r="26" spans="1:6" ht="36.75" customHeight="1" x14ac:dyDescent="0.2">
      <c r="A26" s="1192"/>
      <c r="B26" s="860"/>
      <c r="C26" s="869" t="s">
        <v>5269</v>
      </c>
      <c r="D26" s="860"/>
      <c r="E26" s="1192"/>
      <c r="F26" s="1196"/>
    </row>
    <row r="27" spans="1:6" ht="41.25" thickBot="1" x14ac:dyDescent="0.25">
      <c r="A27" s="1203"/>
      <c r="B27" s="862"/>
      <c r="C27" s="872" t="s">
        <v>5262</v>
      </c>
      <c r="D27" s="862"/>
      <c r="E27" s="1203"/>
      <c r="F27" s="1197"/>
    </row>
    <row r="28" spans="1:6" ht="172.5" customHeight="1" x14ac:dyDescent="0.2">
      <c r="A28" s="1180">
        <v>5</v>
      </c>
      <c r="B28" s="856" t="s">
        <v>5270</v>
      </c>
      <c r="C28" s="867" t="s">
        <v>5237</v>
      </c>
      <c r="D28" s="1195" t="s">
        <v>5271</v>
      </c>
      <c r="E28" s="856" t="s">
        <v>5272</v>
      </c>
      <c r="F28" s="856" t="s">
        <v>5273</v>
      </c>
    </row>
    <row r="29" spans="1:6" ht="45" x14ac:dyDescent="0.2">
      <c r="A29" s="1181"/>
      <c r="B29" s="856" t="s">
        <v>5274</v>
      </c>
      <c r="C29" s="869" t="s">
        <v>5275</v>
      </c>
      <c r="D29" s="1196"/>
      <c r="E29" s="856" t="s">
        <v>5247</v>
      </c>
      <c r="F29" s="856" t="s">
        <v>5276</v>
      </c>
    </row>
    <row r="30" spans="1:6" ht="90" x14ac:dyDescent="0.2">
      <c r="A30" s="1181"/>
      <c r="B30" s="856" t="s">
        <v>5277</v>
      </c>
      <c r="C30" s="869" t="s">
        <v>5278</v>
      </c>
      <c r="D30" s="1196"/>
      <c r="E30" s="856" t="s">
        <v>5279</v>
      </c>
      <c r="F30" s="856" t="s">
        <v>5280</v>
      </c>
    </row>
    <row r="31" spans="1:6" ht="30" x14ac:dyDescent="0.2">
      <c r="A31" s="1181"/>
      <c r="B31" s="868" t="s">
        <v>5246</v>
      </c>
      <c r="C31" s="869" t="s">
        <v>5281</v>
      </c>
      <c r="D31" s="1196"/>
      <c r="E31" s="856" t="s">
        <v>5282</v>
      </c>
      <c r="F31" s="860"/>
    </row>
    <row r="32" spans="1:6" ht="90.75" thickBot="1" x14ac:dyDescent="0.25">
      <c r="A32" s="1182"/>
      <c r="B32" s="862"/>
      <c r="C32" s="870"/>
      <c r="D32" s="1197"/>
      <c r="E32" s="870" t="s">
        <v>5283</v>
      </c>
      <c r="F32" s="862"/>
    </row>
    <row r="33" spans="1:6" ht="124.5" customHeight="1" x14ac:dyDescent="0.2">
      <c r="A33" s="1180">
        <v>6</v>
      </c>
      <c r="B33" s="856" t="s">
        <v>5284</v>
      </c>
      <c r="C33" s="867" t="s">
        <v>5237</v>
      </c>
      <c r="D33" s="1195" t="s">
        <v>5285</v>
      </c>
      <c r="E33" s="856" t="s">
        <v>5286</v>
      </c>
      <c r="F33" s="856" t="s">
        <v>5287</v>
      </c>
    </row>
    <row r="34" spans="1:6" ht="150" x14ac:dyDescent="0.2">
      <c r="A34" s="1181"/>
      <c r="B34" s="856" t="s">
        <v>5288</v>
      </c>
      <c r="C34" s="871" t="s">
        <v>5289</v>
      </c>
      <c r="D34" s="1196"/>
      <c r="E34" s="856" t="s">
        <v>5290</v>
      </c>
      <c r="F34" s="856" t="s">
        <v>5291</v>
      </c>
    </row>
    <row r="35" spans="1:6" ht="105" x14ac:dyDescent="0.2">
      <c r="A35" s="1181"/>
      <c r="B35" s="856" t="s">
        <v>5292</v>
      </c>
      <c r="C35" s="869" t="s">
        <v>5293</v>
      </c>
      <c r="D35" s="1196"/>
      <c r="E35" s="856"/>
      <c r="F35" s="856" t="s">
        <v>5294</v>
      </c>
    </row>
    <row r="36" spans="1:6" ht="135" x14ac:dyDescent="0.2">
      <c r="A36" s="1181"/>
      <c r="B36" s="868" t="s">
        <v>5246</v>
      </c>
      <c r="C36" s="869" t="s">
        <v>5295</v>
      </c>
      <c r="D36" s="1196"/>
      <c r="E36" s="856"/>
      <c r="F36" s="856" t="s">
        <v>5296</v>
      </c>
    </row>
    <row r="37" spans="1:6" ht="15" x14ac:dyDescent="0.2">
      <c r="A37" s="1181"/>
      <c r="B37" s="860"/>
      <c r="C37" s="873"/>
      <c r="D37" s="1196"/>
      <c r="E37" s="856"/>
      <c r="F37" s="860"/>
    </row>
    <row r="38" spans="1:6" ht="15" x14ac:dyDescent="0.2">
      <c r="A38" s="1181"/>
      <c r="B38" s="860"/>
      <c r="C38" s="868"/>
      <c r="D38" s="1196"/>
      <c r="E38" s="856"/>
      <c r="F38" s="860"/>
    </row>
    <row r="39" spans="1:6" ht="15" x14ac:dyDescent="0.2">
      <c r="A39" s="1181"/>
      <c r="B39" s="860"/>
      <c r="C39" s="868"/>
      <c r="D39" s="1196"/>
      <c r="E39" s="860"/>
      <c r="F39" s="860"/>
    </row>
    <row r="40" spans="1:6" ht="15.75" thickBot="1" x14ac:dyDescent="0.25">
      <c r="A40" s="1182"/>
      <c r="B40" s="862"/>
      <c r="C40" s="870"/>
      <c r="D40" s="1197"/>
      <c r="E40" s="862"/>
      <c r="F40" s="862"/>
    </row>
    <row r="41" spans="1:6" ht="45" x14ac:dyDescent="0.2">
      <c r="A41" s="1180">
        <v>7</v>
      </c>
      <c r="B41" s="856" t="s">
        <v>5297</v>
      </c>
      <c r="C41" s="867" t="s">
        <v>5237</v>
      </c>
      <c r="D41" s="856" t="s">
        <v>5298</v>
      </c>
      <c r="E41" s="856" t="s">
        <v>5610</v>
      </c>
      <c r="F41" s="856" t="s">
        <v>5299</v>
      </c>
    </row>
    <row r="42" spans="1:6" ht="75" x14ac:dyDescent="0.2">
      <c r="A42" s="1181"/>
      <c r="B42" s="868" t="s">
        <v>5246</v>
      </c>
      <c r="C42" s="867"/>
      <c r="D42" s="856" t="s">
        <v>5300</v>
      </c>
      <c r="E42" s="856"/>
      <c r="F42" s="856" t="s">
        <v>5301</v>
      </c>
    </row>
    <row r="43" spans="1:6" ht="135" x14ac:dyDescent="0.2">
      <c r="A43" s="1181"/>
      <c r="B43" s="860"/>
      <c r="C43" s="874" t="s">
        <v>5302</v>
      </c>
      <c r="D43" s="856" t="s">
        <v>5303</v>
      </c>
      <c r="E43" s="1192" t="s">
        <v>5611</v>
      </c>
      <c r="F43" s="856" t="s">
        <v>5304</v>
      </c>
    </row>
    <row r="44" spans="1:6" ht="144.75" customHeight="1" x14ac:dyDescent="0.2">
      <c r="A44" s="1181"/>
      <c r="B44" s="860"/>
      <c r="C44" s="869" t="s">
        <v>5305</v>
      </c>
      <c r="D44" s="860"/>
      <c r="E44" s="1192"/>
      <c r="F44" s="856" t="s">
        <v>5306</v>
      </c>
    </row>
    <row r="45" spans="1:6" ht="30" x14ac:dyDescent="0.2">
      <c r="A45" s="1181"/>
      <c r="B45" s="860"/>
      <c r="C45" s="869" t="s">
        <v>5307</v>
      </c>
      <c r="D45" s="860"/>
      <c r="E45" s="860"/>
      <c r="F45" s="856" t="s">
        <v>5308</v>
      </c>
    </row>
    <row r="46" spans="1:6" ht="12" customHeight="1" thickBot="1" x14ac:dyDescent="0.25">
      <c r="A46" s="1182"/>
      <c r="B46" s="862"/>
      <c r="C46" s="870"/>
      <c r="D46" s="862"/>
      <c r="E46" s="862"/>
      <c r="F46" s="870"/>
    </row>
    <row r="47" spans="1:6" ht="30" x14ac:dyDescent="0.2">
      <c r="A47" s="1183">
        <v>8</v>
      </c>
      <c r="B47" s="1186" t="s">
        <v>5309</v>
      </c>
      <c r="C47" s="882" t="s">
        <v>5310</v>
      </c>
      <c r="D47" s="1186" t="s">
        <v>5311</v>
      </c>
      <c r="E47" s="883" t="s">
        <v>5608</v>
      </c>
      <c r="F47" s="1189" t="s">
        <v>5335</v>
      </c>
    </row>
    <row r="48" spans="1:6" ht="15" customHeight="1" x14ac:dyDescent="0.2">
      <c r="A48" s="1184"/>
      <c r="B48" s="1187"/>
      <c r="C48" s="882"/>
      <c r="D48" s="1187"/>
      <c r="E48" s="884" t="s">
        <v>5247</v>
      </c>
      <c r="F48" s="1190"/>
    </row>
    <row r="49" spans="1:6" ht="33" customHeight="1" x14ac:dyDescent="0.2">
      <c r="A49" s="1184"/>
      <c r="B49" s="1187"/>
      <c r="C49" s="886" t="s">
        <v>5312</v>
      </c>
      <c r="D49" s="1187"/>
      <c r="E49" s="911" t="s">
        <v>5609</v>
      </c>
      <c r="F49" s="1190"/>
    </row>
    <row r="50" spans="1:6" ht="30" x14ac:dyDescent="0.2">
      <c r="A50" s="1184"/>
      <c r="B50" s="1187"/>
      <c r="C50" s="885" t="s">
        <v>5313</v>
      </c>
      <c r="D50" s="1187"/>
      <c r="E50" s="884" t="s">
        <v>5314</v>
      </c>
      <c r="F50" s="1190"/>
    </row>
    <row r="51" spans="1:6" ht="87" customHeight="1" x14ac:dyDescent="0.2">
      <c r="A51" s="1184"/>
      <c r="B51" s="1187"/>
      <c r="C51" s="885" t="s">
        <v>5315</v>
      </c>
      <c r="D51" s="1187"/>
      <c r="E51" s="884" t="s">
        <v>5316</v>
      </c>
      <c r="F51" s="1190"/>
    </row>
    <row r="52" spans="1:6" ht="20.25" customHeight="1" x14ac:dyDescent="0.2">
      <c r="A52" s="1184"/>
      <c r="B52" s="1187"/>
      <c r="C52" s="887"/>
      <c r="D52" s="1187"/>
      <c r="E52" s="1193"/>
      <c r="F52" s="885" t="s">
        <v>5317</v>
      </c>
    </row>
    <row r="53" spans="1:6" ht="15" x14ac:dyDescent="0.2">
      <c r="A53" s="1184"/>
      <c r="B53" s="1187"/>
      <c r="C53" s="887"/>
      <c r="D53" s="1187"/>
      <c r="E53" s="1193"/>
      <c r="F53" s="885" t="s">
        <v>5336</v>
      </c>
    </row>
    <row r="54" spans="1:6" ht="15" x14ac:dyDescent="0.2">
      <c r="A54" s="1184"/>
      <c r="B54" s="1187"/>
      <c r="C54" s="887"/>
      <c r="D54" s="1187"/>
      <c r="E54" s="1193"/>
      <c r="F54" s="885" t="s">
        <v>5337</v>
      </c>
    </row>
    <row r="55" spans="1:6" ht="15" x14ac:dyDescent="0.2">
      <c r="A55" s="1184"/>
      <c r="B55" s="1187"/>
      <c r="C55" s="887"/>
      <c r="D55" s="1187"/>
      <c r="E55" s="1193"/>
      <c r="F55" s="885" t="s">
        <v>5338</v>
      </c>
    </row>
    <row r="56" spans="1:6" ht="15" x14ac:dyDescent="0.2">
      <c r="A56" s="1184"/>
      <c r="B56" s="1187"/>
      <c r="C56" s="887"/>
      <c r="D56" s="1187"/>
      <c r="E56" s="1193"/>
      <c r="F56" s="885" t="s">
        <v>5339</v>
      </c>
    </row>
    <row r="57" spans="1:6" ht="15" x14ac:dyDescent="0.2">
      <c r="A57" s="1184"/>
      <c r="B57" s="1187"/>
      <c r="C57" s="887"/>
      <c r="D57" s="1187"/>
      <c r="E57" s="1193"/>
      <c r="F57" s="885" t="s">
        <v>5340</v>
      </c>
    </row>
    <row r="58" spans="1:6" ht="15" x14ac:dyDescent="0.2">
      <c r="A58" s="1184"/>
      <c r="B58" s="1187"/>
      <c r="C58" s="887"/>
      <c r="D58" s="1187"/>
      <c r="E58" s="1193"/>
      <c r="F58" s="885" t="s">
        <v>5341</v>
      </c>
    </row>
    <row r="59" spans="1:6" ht="15" x14ac:dyDescent="0.2">
      <c r="A59" s="1184"/>
      <c r="B59" s="1187"/>
      <c r="C59" s="887"/>
      <c r="D59" s="1187"/>
      <c r="E59" s="1193"/>
      <c r="F59" s="885" t="s">
        <v>5342</v>
      </c>
    </row>
    <row r="60" spans="1:6" ht="15" customHeight="1" x14ac:dyDescent="0.2">
      <c r="A60" s="1184"/>
      <c r="B60" s="1187"/>
      <c r="C60" s="887"/>
      <c r="D60" s="1187"/>
      <c r="E60" s="1193"/>
      <c r="F60" s="885" t="s">
        <v>5343</v>
      </c>
    </row>
    <row r="61" spans="1:6" ht="15" customHeight="1" x14ac:dyDescent="0.2">
      <c r="A61" s="1184"/>
      <c r="B61" s="1187"/>
      <c r="C61" s="887"/>
      <c r="D61" s="1187"/>
      <c r="E61" s="1193"/>
      <c r="F61" s="885" t="s">
        <v>5344</v>
      </c>
    </row>
    <row r="62" spans="1:6" ht="15" customHeight="1" x14ac:dyDescent="0.2">
      <c r="A62" s="1184"/>
      <c r="B62" s="1187"/>
      <c r="C62" s="887"/>
      <c r="D62" s="1187"/>
      <c r="E62" s="1193"/>
      <c r="F62" s="885" t="s">
        <v>5345</v>
      </c>
    </row>
    <row r="63" spans="1:6" ht="15" customHeight="1" x14ac:dyDescent="0.2">
      <c r="A63" s="1184"/>
      <c r="B63" s="1187"/>
      <c r="C63" s="887"/>
      <c r="D63" s="1187"/>
      <c r="E63" s="1193"/>
      <c r="F63" s="885" t="s">
        <v>5346</v>
      </c>
    </row>
    <row r="64" spans="1:6" ht="15" customHeight="1" x14ac:dyDescent="0.2">
      <c r="A64" s="1184"/>
      <c r="B64" s="1187"/>
      <c r="C64" s="887"/>
      <c r="D64" s="1187"/>
      <c r="E64" s="1193"/>
      <c r="F64" s="885" t="s">
        <v>5318</v>
      </c>
    </row>
    <row r="65" spans="1:6" ht="8.25" customHeight="1" x14ac:dyDescent="0.2">
      <c r="A65" s="1184"/>
      <c r="B65" s="1187"/>
      <c r="C65" s="887"/>
      <c r="D65" s="1187"/>
      <c r="E65" s="1193"/>
      <c r="F65" s="885"/>
    </row>
    <row r="66" spans="1:6" ht="153" customHeight="1" thickBot="1" x14ac:dyDescent="0.25">
      <c r="A66" s="1184"/>
      <c r="B66" s="1188"/>
      <c r="C66" s="888"/>
      <c r="D66" s="1188"/>
      <c r="E66" s="1193"/>
      <c r="F66" s="889" t="s">
        <v>5319</v>
      </c>
    </row>
    <row r="67" spans="1:6" ht="50.25" customHeight="1" x14ac:dyDescent="0.2">
      <c r="A67" s="1184"/>
      <c r="B67" s="1186" t="s">
        <v>5320</v>
      </c>
      <c r="C67" s="890" t="s">
        <v>5321</v>
      </c>
      <c r="D67" s="1186" t="s">
        <v>5322</v>
      </c>
      <c r="E67" s="1193"/>
      <c r="F67" s="1189" t="s">
        <v>5323</v>
      </c>
    </row>
    <row r="68" spans="1:6" ht="10.5" customHeight="1" x14ac:dyDescent="0.2">
      <c r="A68" s="1184"/>
      <c r="B68" s="1187"/>
      <c r="C68" s="882"/>
      <c r="D68" s="1187"/>
      <c r="E68" s="1193"/>
      <c r="F68" s="1190"/>
    </row>
    <row r="69" spans="1:6" ht="30" x14ac:dyDescent="0.2">
      <c r="A69" s="1184"/>
      <c r="B69" s="1187"/>
      <c r="C69" s="886" t="s">
        <v>5324</v>
      </c>
      <c r="D69" s="1187"/>
      <c r="E69" s="1193"/>
      <c r="F69" s="1190"/>
    </row>
    <row r="70" spans="1:6" ht="30" x14ac:dyDescent="0.2">
      <c r="A70" s="1184"/>
      <c r="B70" s="1187"/>
      <c r="C70" s="885" t="s">
        <v>5325</v>
      </c>
      <c r="D70" s="1187"/>
      <c r="E70" s="1193"/>
      <c r="F70" s="1190"/>
    </row>
    <row r="71" spans="1:6" ht="45" x14ac:dyDescent="0.2">
      <c r="A71" s="1184"/>
      <c r="B71" s="1187"/>
      <c r="C71" s="885" t="s">
        <v>5326</v>
      </c>
      <c r="D71" s="1187"/>
      <c r="E71" s="1193"/>
      <c r="F71" s="1190"/>
    </row>
    <row r="72" spans="1:6" ht="51.75" customHeight="1" thickBot="1" x14ac:dyDescent="0.25">
      <c r="A72" s="1185"/>
      <c r="B72" s="1188"/>
      <c r="C72" s="891"/>
      <c r="D72" s="1188"/>
      <c r="E72" s="1194"/>
      <c r="F72" s="1191"/>
    </row>
    <row r="73" spans="1:6" ht="51.75" customHeight="1" thickBot="1" x14ac:dyDescent="0.25">
      <c r="A73" s="1177" t="s">
        <v>5327</v>
      </c>
      <c r="B73" s="1178"/>
      <c r="C73" s="1178"/>
      <c r="D73" s="1178"/>
      <c r="E73" s="1178"/>
      <c r="F73" s="1179"/>
    </row>
  </sheetData>
  <mergeCells count="32">
    <mergeCell ref="E1:F1"/>
    <mergeCell ref="B2:F2"/>
    <mergeCell ref="A5:A11"/>
    <mergeCell ref="D5:D11"/>
    <mergeCell ref="E6:E11"/>
    <mergeCell ref="F6:F11"/>
    <mergeCell ref="C9:C10"/>
    <mergeCell ref="A33:A40"/>
    <mergeCell ref="D33:D40"/>
    <mergeCell ref="A12:A16"/>
    <mergeCell ref="D12:D16"/>
    <mergeCell ref="F12:F16"/>
    <mergeCell ref="E14:E16"/>
    <mergeCell ref="A17:A22"/>
    <mergeCell ref="F17:F22"/>
    <mergeCell ref="E19:E22"/>
    <mergeCell ref="A23:A27"/>
    <mergeCell ref="F23:F27"/>
    <mergeCell ref="E25:E27"/>
    <mergeCell ref="A28:A32"/>
    <mergeCell ref="D28:D32"/>
    <mergeCell ref="A73:F73"/>
    <mergeCell ref="A41:A46"/>
    <mergeCell ref="A47:A72"/>
    <mergeCell ref="B47:B66"/>
    <mergeCell ref="D47:D66"/>
    <mergeCell ref="B67:B72"/>
    <mergeCell ref="D67:D72"/>
    <mergeCell ref="F67:F72"/>
    <mergeCell ref="F47:F51"/>
    <mergeCell ref="E43:E44"/>
    <mergeCell ref="E52:E72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300" r:id="rId1"/>
  <rowBreaks count="2" manualBreakCount="2">
    <brk id="22" max="5" man="1"/>
    <brk id="46" max="5" man="1"/>
  </rowBreaks>
  <drawing r:id="rId2"/>
  <legacyDrawing r:id="rId3"/>
  <oleObjects>
    <mc:AlternateContent xmlns:mc="http://schemas.openxmlformats.org/markup-compatibility/2006">
      <mc:Choice Requires="x14">
        <oleObject progId="Equation.3" shapeId="30721" r:id="rId4">
          <objectPr defaultSize="0" r:id="rId5">
            <anchor moveWithCells="1" sizeWithCells="1">
              <from>
                <xdr:col>2</xdr:col>
                <xdr:colOff>428625</xdr:colOff>
                <xdr:row>4</xdr:row>
                <xdr:rowOff>114300</xdr:rowOff>
              </from>
              <to>
                <xdr:col>2</xdr:col>
                <xdr:colOff>1743075</xdr:colOff>
                <xdr:row>4</xdr:row>
                <xdr:rowOff>666750</xdr:rowOff>
              </to>
            </anchor>
          </objectPr>
        </oleObject>
      </mc:Choice>
      <mc:Fallback>
        <oleObject progId="Equation.3" shapeId="30721" r:id="rId4"/>
      </mc:Fallback>
    </mc:AlternateContent>
    <mc:AlternateContent xmlns:mc="http://schemas.openxmlformats.org/markup-compatibility/2006">
      <mc:Choice Requires="x14">
        <oleObject progId="Equation.3" shapeId="30722" r:id="rId6">
          <objectPr defaultSize="0" autoPict="0" r:id="rId7">
            <anchor moveWithCells="1" sizeWithCells="1">
              <from>
                <xdr:col>2</xdr:col>
                <xdr:colOff>9525</xdr:colOff>
                <xdr:row>7</xdr:row>
                <xdr:rowOff>19050</xdr:rowOff>
              </from>
              <to>
                <xdr:col>2</xdr:col>
                <xdr:colOff>390525</xdr:colOff>
                <xdr:row>7</xdr:row>
                <xdr:rowOff>228600</xdr:rowOff>
              </to>
            </anchor>
          </objectPr>
        </oleObject>
      </mc:Choice>
      <mc:Fallback>
        <oleObject progId="Equation.3" shapeId="30722" r:id="rId6"/>
      </mc:Fallback>
    </mc:AlternateContent>
    <mc:AlternateContent xmlns:mc="http://schemas.openxmlformats.org/markup-compatibility/2006">
      <mc:Choice Requires="x14">
        <oleObject progId="Equation.3" shapeId="30723" r:id="rId8">
          <objectPr defaultSize="0" autoPict="0" r:id="rId9">
            <anchor moveWithCells="1" sizeWithCells="1">
              <from>
                <xdr:col>2</xdr:col>
                <xdr:colOff>0</xdr:colOff>
                <xdr:row>8</xdr:row>
                <xdr:rowOff>57150</xdr:rowOff>
              </from>
              <to>
                <xdr:col>2</xdr:col>
                <xdr:colOff>285750</xdr:colOff>
                <xdr:row>8</xdr:row>
                <xdr:rowOff>247650</xdr:rowOff>
              </to>
            </anchor>
          </objectPr>
        </oleObject>
      </mc:Choice>
      <mc:Fallback>
        <oleObject progId="Equation.3" shapeId="30723" r:id="rId8"/>
      </mc:Fallback>
    </mc:AlternateContent>
    <mc:AlternateContent xmlns:mc="http://schemas.openxmlformats.org/markup-compatibility/2006">
      <mc:Choice Requires="x14">
        <oleObject progId="Equation.3" shapeId="30724" r:id="rId10">
          <objectPr defaultSize="0" autoPict="0" r:id="rId11">
            <anchor moveWithCells="1" sizeWithCells="1">
              <from>
                <xdr:col>2</xdr:col>
                <xdr:colOff>0</xdr:colOff>
                <xdr:row>13</xdr:row>
                <xdr:rowOff>0</xdr:rowOff>
              </from>
              <to>
                <xdr:col>2</xdr:col>
                <xdr:colOff>352425</xdr:colOff>
                <xdr:row>13</xdr:row>
                <xdr:rowOff>314325</xdr:rowOff>
              </to>
            </anchor>
          </objectPr>
        </oleObject>
      </mc:Choice>
      <mc:Fallback>
        <oleObject progId="Equation.3" shapeId="30724" r:id="rId10"/>
      </mc:Fallback>
    </mc:AlternateContent>
    <mc:AlternateContent xmlns:mc="http://schemas.openxmlformats.org/markup-compatibility/2006">
      <mc:Choice Requires="x14">
        <oleObject progId="Equation.3" shapeId="30725" r:id="rId12">
          <objectPr defaultSize="0" autoPict="0" r:id="rId13">
            <anchor moveWithCells="1" sizeWithCells="1">
              <from>
                <xdr:col>2</xdr:col>
                <xdr:colOff>0</xdr:colOff>
                <xdr:row>14</xdr:row>
                <xdr:rowOff>0</xdr:rowOff>
              </from>
              <to>
                <xdr:col>2</xdr:col>
                <xdr:colOff>381000</xdr:colOff>
                <xdr:row>14</xdr:row>
                <xdr:rowOff>266700</xdr:rowOff>
              </to>
            </anchor>
          </objectPr>
        </oleObject>
      </mc:Choice>
      <mc:Fallback>
        <oleObject progId="Equation.3" shapeId="30725" r:id="rId12"/>
      </mc:Fallback>
    </mc:AlternateContent>
    <mc:AlternateContent xmlns:mc="http://schemas.openxmlformats.org/markup-compatibility/2006">
      <mc:Choice Requires="x14">
        <oleObject progId="Equation.3" shapeId="30726" r:id="rId14">
          <objectPr defaultSize="0" autoPict="0" r:id="rId15">
            <anchor moveWithCells="1" sizeWithCells="1">
              <from>
                <xdr:col>2</xdr:col>
                <xdr:colOff>0</xdr:colOff>
                <xdr:row>15</xdr:row>
                <xdr:rowOff>0</xdr:rowOff>
              </from>
              <to>
                <xdr:col>2</xdr:col>
                <xdr:colOff>371475</xdr:colOff>
                <xdr:row>15</xdr:row>
                <xdr:rowOff>257175</xdr:rowOff>
              </to>
            </anchor>
          </objectPr>
        </oleObject>
      </mc:Choice>
      <mc:Fallback>
        <oleObject progId="Equation.3" shapeId="30726" r:id="rId14"/>
      </mc:Fallback>
    </mc:AlternateContent>
    <mc:AlternateContent xmlns:mc="http://schemas.openxmlformats.org/markup-compatibility/2006">
      <mc:Choice Requires="x14">
        <oleObject progId="Equation.3" shapeId="30727" r:id="rId16">
          <objectPr defaultSize="0" autoPict="0" r:id="rId17">
            <anchor moveWithCells="1" sizeWithCells="1">
              <from>
                <xdr:col>2</xdr:col>
                <xdr:colOff>0</xdr:colOff>
                <xdr:row>16</xdr:row>
                <xdr:rowOff>0</xdr:rowOff>
              </from>
              <to>
                <xdr:col>2</xdr:col>
                <xdr:colOff>1200150</xdr:colOff>
                <xdr:row>16</xdr:row>
                <xdr:rowOff>457200</xdr:rowOff>
              </to>
            </anchor>
          </objectPr>
        </oleObject>
      </mc:Choice>
      <mc:Fallback>
        <oleObject progId="Equation.3" shapeId="30727" r:id="rId16"/>
      </mc:Fallback>
    </mc:AlternateContent>
    <mc:AlternateContent xmlns:mc="http://schemas.openxmlformats.org/markup-compatibility/2006">
      <mc:Choice Requires="x14">
        <oleObject progId="Equation.3" shapeId="30728" r:id="rId18">
          <objectPr defaultSize="0" autoPict="0" r:id="rId19">
            <anchor moveWithCells="1" sizeWithCells="1">
              <from>
                <xdr:col>2</xdr:col>
                <xdr:colOff>57150</xdr:colOff>
                <xdr:row>18</xdr:row>
                <xdr:rowOff>0</xdr:rowOff>
              </from>
              <to>
                <xdr:col>2</xdr:col>
                <xdr:colOff>419100</xdr:colOff>
                <xdr:row>18</xdr:row>
                <xdr:rowOff>228600</xdr:rowOff>
              </to>
            </anchor>
          </objectPr>
        </oleObject>
      </mc:Choice>
      <mc:Fallback>
        <oleObject progId="Equation.3" shapeId="30728" r:id="rId18"/>
      </mc:Fallback>
    </mc:AlternateContent>
    <mc:AlternateContent xmlns:mc="http://schemas.openxmlformats.org/markup-compatibility/2006">
      <mc:Choice Requires="x14">
        <oleObject progId="Equation.3" shapeId="30729" r:id="rId20">
          <objectPr defaultSize="0" autoPict="0" r:id="rId21">
            <anchor moveWithCells="1" sizeWithCells="1">
              <from>
                <xdr:col>2</xdr:col>
                <xdr:colOff>38100</xdr:colOff>
                <xdr:row>21</xdr:row>
                <xdr:rowOff>9525</xdr:rowOff>
              </from>
              <to>
                <xdr:col>2</xdr:col>
                <xdr:colOff>409575</xdr:colOff>
                <xdr:row>21</xdr:row>
                <xdr:rowOff>200025</xdr:rowOff>
              </to>
            </anchor>
          </objectPr>
        </oleObject>
      </mc:Choice>
      <mc:Fallback>
        <oleObject progId="Equation.3" shapeId="30729" r:id="rId20"/>
      </mc:Fallback>
    </mc:AlternateContent>
    <mc:AlternateContent xmlns:mc="http://schemas.openxmlformats.org/markup-compatibility/2006">
      <mc:Choice Requires="x14">
        <oleObject progId="Equation.3" shapeId="30730" r:id="rId22">
          <objectPr defaultSize="0" autoPict="0" r:id="rId23">
            <anchor moveWithCells="1" sizeWithCells="1">
              <from>
                <xdr:col>2</xdr:col>
                <xdr:colOff>38100</xdr:colOff>
                <xdr:row>19</xdr:row>
                <xdr:rowOff>171450</xdr:rowOff>
              </from>
              <to>
                <xdr:col>2</xdr:col>
                <xdr:colOff>504825</xdr:colOff>
                <xdr:row>20</xdr:row>
                <xdr:rowOff>219075</xdr:rowOff>
              </to>
            </anchor>
          </objectPr>
        </oleObject>
      </mc:Choice>
      <mc:Fallback>
        <oleObject progId="Equation.3" shapeId="30730" r:id="rId22"/>
      </mc:Fallback>
    </mc:AlternateContent>
    <mc:AlternateContent xmlns:mc="http://schemas.openxmlformats.org/markup-compatibility/2006">
      <mc:Choice Requires="x14">
        <oleObject progId="Equation.3" shapeId="30731" r:id="rId24">
          <objectPr defaultSize="0" autoPict="0" r:id="rId25">
            <anchor moveWithCells="1" sizeWithCells="1">
              <from>
                <xdr:col>2</xdr:col>
                <xdr:colOff>0</xdr:colOff>
                <xdr:row>22</xdr:row>
                <xdr:rowOff>0</xdr:rowOff>
              </from>
              <to>
                <xdr:col>2</xdr:col>
                <xdr:colOff>1152525</xdr:colOff>
                <xdr:row>22</xdr:row>
                <xdr:rowOff>495300</xdr:rowOff>
              </to>
            </anchor>
          </objectPr>
        </oleObject>
      </mc:Choice>
      <mc:Fallback>
        <oleObject progId="Equation.3" shapeId="30731" r:id="rId24"/>
      </mc:Fallback>
    </mc:AlternateContent>
    <mc:AlternateContent xmlns:mc="http://schemas.openxmlformats.org/markup-compatibility/2006">
      <mc:Choice Requires="x14">
        <oleObject progId="Equation.3" shapeId="30732" r:id="rId26">
          <objectPr defaultSize="0" autoPict="0" r:id="rId27">
            <anchor moveWithCells="1" sizeWithCells="1">
              <from>
                <xdr:col>2</xdr:col>
                <xdr:colOff>95250</xdr:colOff>
                <xdr:row>24</xdr:row>
                <xdr:rowOff>0</xdr:rowOff>
              </from>
              <to>
                <xdr:col>2</xdr:col>
                <xdr:colOff>333375</xdr:colOff>
                <xdr:row>24</xdr:row>
                <xdr:rowOff>228600</xdr:rowOff>
              </to>
            </anchor>
          </objectPr>
        </oleObject>
      </mc:Choice>
      <mc:Fallback>
        <oleObject progId="Equation.3" shapeId="30732" r:id="rId26"/>
      </mc:Fallback>
    </mc:AlternateContent>
    <mc:AlternateContent xmlns:mc="http://schemas.openxmlformats.org/markup-compatibility/2006">
      <mc:Choice Requires="x14">
        <oleObject progId="Equation.3" shapeId="30733" r:id="rId28">
          <objectPr defaultSize="0" autoPict="0" r:id="rId29">
            <anchor moveWithCells="1" sizeWithCells="1">
              <from>
                <xdr:col>2</xdr:col>
                <xdr:colOff>28575</xdr:colOff>
                <xdr:row>25</xdr:row>
                <xdr:rowOff>28575</xdr:rowOff>
              </from>
              <to>
                <xdr:col>2</xdr:col>
                <xdr:colOff>390525</xdr:colOff>
                <xdr:row>25</xdr:row>
                <xdr:rowOff>238125</xdr:rowOff>
              </to>
            </anchor>
          </objectPr>
        </oleObject>
      </mc:Choice>
      <mc:Fallback>
        <oleObject progId="Equation.3" shapeId="30733" r:id="rId28"/>
      </mc:Fallback>
    </mc:AlternateContent>
    <mc:AlternateContent xmlns:mc="http://schemas.openxmlformats.org/markup-compatibility/2006">
      <mc:Choice Requires="x14">
        <oleObject progId="Equation.3" shapeId="30734" r:id="rId30">
          <objectPr defaultSize="0" autoPict="0" r:id="rId23">
            <anchor moveWithCells="1" sizeWithCells="1">
              <from>
                <xdr:col>2</xdr:col>
                <xdr:colOff>38100</xdr:colOff>
                <xdr:row>26</xdr:row>
                <xdr:rowOff>19050</xdr:rowOff>
              </from>
              <to>
                <xdr:col>2</xdr:col>
                <xdr:colOff>428625</xdr:colOff>
                <xdr:row>26</xdr:row>
                <xdr:rowOff>247650</xdr:rowOff>
              </to>
            </anchor>
          </objectPr>
        </oleObject>
      </mc:Choice>
      <mc:Fallback>
        <oleObject progId="Equation.3" shapeId="30734" r:id="rId30"/>
      </mc:Fallback>
    </mc:AlternateContent>
    <mc:AlternateContent xmlns:mc="http://schemas.openxmlformats.org/markup-compatibility/2006">
      <mc:Choice Requires="x14">
        <oleObject progId="Equation.3" shapeId="30735" r:id="rId31">
          <objectPr defaultSize="0" autoPict="0" r:id="rId32">
            <anchor moveWithCells="1" sizeWithCells="1">
              <from>
                <xdr:col>2</xdr:col>
                <xdr:colOff>0</xdr:colOff>
                <xdr:row>27</xdr:row>
                <xdr:rowOff>0</xdr:rowOff>
              </from>
              <to>
                <xdr:col>2</xdr:col>
                <xdr:colOff>1066800</xdr:colOff>
                <xdr:row>27</xdr:row>
                <xdr:rowOff>485775</xdr:rowOff>
              </to>
            </anchor>
          </objectPr>
        </oleObject>
      </mc:Choice>
      <mc:Fallback>
        <oleObject progId="Equation.3" shapeId="30735" r:id="rId31"/>
      </mc:Fallback>
    </mc:AlternateContent>
    <mc:AlternateContent xmlns:mc="http://schemas.openxmlformats.org/markup-compatibility/2006">
      <mc:Choice Requires="x14">
        <oleObject progId="Equation.3" shapeId="30736" r:id="rId33">
          <objectPr defaultSize="0" autoPict="0" r:id="rId34">
            <anchor moveWithCells="1" sizeWithCells="1">
              <from>
                <xdr:col>2</xdr:col>
                <xdr:colOff>28575</xdr:colOff>
                <xdr:row>27</xdr:row>
                <xdr:rowOff>2657475</xdr:rowOff>
              </from>
              <to>
                <xdr:col>2</xdr:col>
                <xdr:colOff>333375</xdr:colOff>
                <xdr:row>28</xdr:row>
                <xdr:rowOff>238125</xdr:rowOff>
              </to>
            </anchor>
          </objectPr>
        </oleObject>
      </mc:Choice>
      <mc:Fallback>
        <oleObject progId="Equation.3" shapeId="30736" r:id="rId33"/>
      </mc:Fallback>
    </mc:AlternateContent>
    <mc:AlternateContent xmlns:mc="http://schemas.openxmlformats.org/markup-compatibility/2006">
      <mc:Choice Requires="x14">
        <oleObject progId="Equation.3" shapeId="30737" r:id="rId35">
          <objectPr defaultSize="0" autoPict="0" r:id="rId36">
            <anchor moveWithCells="1" sizeWithCells="1">
              <from>
                <xdr:col>2</xdr:col>
                <xdr:colOff>19050</xdr:colOff>
                <xdr:row>28</xdr:row>
                <xdr:rowOff>742950</xdr:rowOff>
              </from>
              <to>
                <xdr:col>2</xdr:col>
                <xdr:colOff>438150</xdr:colOff>
                <xdr:row>29</xdr:row>
                <xdr:rowOff>266700</xdr:rowOff>
              </to>
            </anchor>
          </objectPr>
        </oleObject>
      </mc:Choice>
      <mc:Fallback>
        <oleObject progId="Equation.3" shapeId="30737" r:id="rId35"/>
      </mc:Fallback>
    </mc:AlternateContent>
    <mc:AlternateContent xmlns:mc="http://schemas.openxmlformats.org/markup-compatibility/2006">
      <mc:Choice Requires="x14">
        <oleObject progId="Equation.3" shapeId="30738" r:id="rId37">
          <objectPr defaultSize="0" autoPict="0" r:id="rId38">
            <anchor moveWithCells="1" sizeWithCells="1">
              <from>
                <xdr:col>2</xdr:col>
                <xdr:colOff>0</xdr:colOff>
                <xdr:row>30</xdr:row>
                <xdr:rowOff>0</xdr:rowOff>
              </from>
              <to>
                <xdr:col>2</xdr:col>
                <xdr:colOff>438150</xdr:colOff>
                <xdr:row>30</xdr:row>
                <xdr:rowOff>266700</xdr:rowOff>
              </to>
            </anchor>
          </objectPr>
        </oleObject>
      </mc:Choice>
      <mc:Fallback>
        <oleObject progId="Equation.3" shapeId="30738" r:id="rId37"/>
      </mc:Fallback>
    </mc:AlternateContent>
    <mc:AlternateContent xmlns:mc="http://schemas.openxmlformats.org/markup-compatibility/2006">
      <mc:Choice Requires="x14">
        <oleObject progId="Equation.3" shapeId="30739" r:id="rId39">
          <objectPr defaultSize="0" autoPict="0" r:id="rId40">
            <anchor moveWithCells="1" sizeWithCells="1">
              <from>
                <xdr:col>2</xdr:col>
                <xdr:colOff>0</xdr:colOff>
                <xdr:row>32</xdr:row>
                <xdr:rowOff>0</xdr:rowOff>
              </from>
              <to>
                <xdr:col>2</xdr:col>
                <xdr:colOff>1562100</xdr:colOff>
                <xdr:row>32</xdr:row>
                <xdr:rowOff>523875</xdr:rowOff>
              </to>
            </anchor>
          </objectPr>
        </oleObject>
      </mc:Choice>
      <mc:Fallback>
        <oleObject progId="Equation.3" shapeId="30739" r:id="rId39"/>
      </mc:Fallback>
    </mc:AlternateContent>
    <mc:AlternateContent xmlns:mc="http://schemas.openxmlformats.org/markup-compatibility/2006">
      <mc:Choice Requires="x14">
        <oleObject progId="Equation.3" shapeId="30740" r:id="rId41">
          <objectPr defaultSize="0" autoPict="0" r:id="rId42">
            <anchor moveWithCells="1" sizeWithCells="1">
              <from>
                <xdr:col>2</xdr:col>
                <xdr:colOff>28575</xdr:colOff>
                <xdr:row>34</xdr:row>
                <xdr:rowOff>0</xdr:rowOff>
              </from>
              <to>
                <xdr:col>2</xdr:col>
                <xdr:colOff>485775</xdr:colOff>
                <xdr:row>34</xdr:row>
                <xdr:rowOff>247650</xdr:rowOff>
              </to>
            </anchor>
          </objectPr>
        </oleObject>
      </mc:Choice>
      <mc:Fallback>
        <oleObject progId="Equation.3" shapeId="30740" r:id="rId41"/>
      </mc:Fallback>
    </mc:AlternateContent>
    <mc:AlternateContent xmlns:mc="http://schemas.openxmlformats.org/markup-compatibility/2006">
      <mc:Choice Requires="x14">
        <oleObject progId="Equation.3" shapeId="30741" r:id="rId43">
          <objectPr defaultSize="0" autoPict="0" r:id="rId44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581025</xdr:colOff>
                <xdr:row>35</xdr:row>
                <xdr:rowOff>247650</xdr:rowOff>
              </to>
            </anchor>
          </objectPr>
        </oleObject>
      </mc:Choice>
      <mc:Fallback>
        <oleObject progId="Equation.3" shapeId="30741" r:id="rId43"/>
      </mc:Fallback>
    </mc:AlternateContent>
    <mc:AlternateContent xmlns:mc="http://schemas.openxmlformats.org/markup-compatibility/2006">
      <mc:Choice Requires="x14">
        <oleObject progId="Equation.3" shapeId="30742" r:id="rId45">
          <objectPr defaultSize="0" autoPict="0" r:id="rId46">
            <anchor moveWithCells="1" sizeWithCells="1">
              <from>
                <xdr:col>2</xdr:col>
                <xdr:colOff>0</xdr:colOff>
                <xdr:row>40</xdr:row>
                <xdr:rowOff>0</xdr:rowOff>
              </from>
              <to>
                <xdr:col>2</xdr:col>
                <xdr:colOff>1200150</xdr:colOff>
                <xdr:row>40</xdr:row>
                <xdr:rowOff>581025</xdr:rowOff>
              </to>
            </anchor>
          </objectPr>
        </oleObject>
      </mc:Choice>
      <mc:Fallback>
        <oleObject progId="Equation.3" shapeId="30742" r:id="rId45"/>
      </mc:Fallback>
    </mc:AlternateContent>
    <mc:AlternateContent xmlns:mc="http://schemas.openxmlformats.org/markup-compatibility/2006">
      <mc:Choice Requires="x14">
        <oleObject progId="Equation.3" shapeId="30743" r:id="rId47">
          <objectPr defaultSize="0" autoPict="0" r:id="rId48">
            <anchor moveWithCells="1" sizeWithCells="1">
              <from>
                <xdr:col>2</xdr:col>
                <xdr:colOff>47625</xdr:colOff>
                <xdr:row>43</xdr:row>
                <xdr:rowOff>0</xdr:rowOff>
              </from>
              <to>
                <xdr:col>2</xdr:col>
                <xdr:colOff>457200</xdr:colOff>
                <xdr:row>43</xdr:row>
                <xdr:rowOff>247650</xdr:rowOff>
              </to>
            </anchor>
          </objectPr>
        </oleObject>
      </mc:Choice>
      <mc:Fallback>
        <oleObject progId="Equation.3" shapeId="30743" r:id="rId47"/>
      </mc:Fallback>
    </mc:AlternateContent>
    <mc:AlternateContent xmlns:mc="http://schemas.openxmlformats.org/markup-compatibility/2006">
      <mc:Choice Requires="x14">
        <oleObject progId="Equation.3" shapeId="30744" r:id="rId49">
          <objectPr defaultSize="0" autoPict="0" r:id="rId44">
            <anchor moveWithCells="1" sizeWithCells="1">
              <from>
                <xdr:col>2</xdr:col>
                <xdr:colOff>28575</xdr:colOff>
                <xdr:row>44</xdr:row>
                <xdr:rowOff>0</xdr:rowOff>
              </from>
              <to>
                <xdr:col>2</xdr:col>
                <xdr:colOff>609600</xdr:colOff>
                <xdr:row>44</xdr:row>
                <xdr:rowOff>247650</xdr:rowOff>
              </to>
            </anchor>
          </objectPr>
        </oleObject>
      </mc:Choice>
      <mc:Fallback>
        <oleObject progId="Equation.3" shapeId="30744" r:id="rId49"/>
      </mc:Fallback>
    </mc:AlternateContent>
    <mc:AlternateContent xmlns:mc="http://schemas.openxmlformats.org/markup-compatibility/2006">
      <mc:Choice Requires="x14">
        <oleObject progId="Equation.3" shapeId="30745" r:id="rId50">
          <objectPr defaultSize="0" autoPict="0" r:id="rId51">
            <anchor moveWithCells="1" sizeWithCells="1">
              <from>
                <xdr:col>2</xdr:col>
                <xdr:colOff>0</xdr:colOff>
                <xdr:row>46</xdr:row>
                <xdr:rowOff>0</xdr:rowOff>
              </from>
              <to>
                <xdr:col>2</xdr:col>
                <xdr:colOff>1276350</xdr:colOff>
                <xdr:row>46</xdr:row>
                <xdr:rowOff>552450</xdr:rowOff>
              </to>
            </anchor>
          </objectPr>
        </oleObject>
      </mc:Choice>
      <mc:Fallback>
        <oleObject progId="Equation.3" shapeId="30745" r:id="rId50"/>
      </mc:Fallback>
    </mc:AlternateContent>
    <mc:AlternateContent xmlns:mc="http://schemas.openxmlformats.org/markup-compatibility/2006">
      <mc:Choice Requires="x14">
        <oleObject progId="Equation.3" shapeId="30746" r:id="rId52">
          <objectPr defaultSize="0" autoPict="0" r:id="rId53">
            <anchor moveWithCells="1" sizeWithCells="1">
              <from>
                <xdr:col>2</xdr:col>
                <xdr:colOff>76200</xdr:colOff>
                <xdr:row>48</xdr:row>
                <xdr:rowOff>9525</xdr:rowOff>
              </from>
              <to>
                <xdr:col>2</xdr:col>
                <xdr:colOff>381000</xdr:colOff>
                <xdr:row>48</xdr:row>
                <xdr:rowOff>228600</xdr:rowOff>
              </to>
            </anchor>
          </objectPr>
        </oleObject>
      </mc:Choice>
      <mc:Fallback>
        <oleObject progId="Equation.3" shapeId="30746" r:id="rId52"/>
      </mc:Fallback>
    </mc:AlternateContent>
    <mc:AlternateContent xmlns:mc="http://schemas.openxmlformats.org/markup-compatibility/2006">
      <mc:Choice Requires="x14">
        <oleObject progId="Equation.3" shapeId="30747" r:id="rId54">
          <objectPr defaultSize="0" autoPict="0" r:id="rId55">
            <anchor moveWithCells="1" sizeWithCells="1">
              <from>
                <xdr:col>2</xdr:col>
                <xdr:colOff>95250</xdr:colOff>
                <xdr:row>49</xdr:row>
                <xdr:rowOff>38100</xdr:rowOff>
              </from>
              <to>
                <xdr:col>2</xdr:col>
                <xdr:colOff>409575</xdr:colOff>
                <xdr:row>49</xdr:row>
                <xdr:rowOff>200025</xdr:rowOff>
              </to>
            </anchor>
          </objectPr>
        </oleObject>
      </mc:Choice>
      <mc:Fallback>
        <oleObject progId="Equation.3" shapeId="30747" r:id="rId54"/>
      </mc:Fallback>
    </mc:AlternateContent>
    <mc:AlternateContent xmlns:mc="http://schemas.openxmlformats.org/markup-compatibility/2006">
      <mc:Choice Requires="x14">
        <oleObject progId="Equation.3" shapeId="30748" r:id="rId56">
          <objectPr defaultSize="0" autoPict="0" r:id="rId57">
            <anchor moveWithCells="1" sizeWithCells="1">
              <from>
                <xdr:col>2</xdr:col>
                <xdr:colOff>47625</xdr:colOff>
                <xdr:row>50</xdr:row>
                <xdr:rowOff>0</xdr:rowOff>
              </from>
              <to>
                <xdr:col>2</xdr:col>
                <xdr:colOff>266700</xdr:colOff>
                <xdr:row>50</xdr:row>
                <xdr:rowOff>171450</xdr:rowOff>
              </to>
            </anchor>
          </objectPr>
        </oleObject>
      </mc:Choice>
      <mc:Fallback>
        <oleObject progId="Equation.3" shapeId="30748" r:id="rId56"/>
      </mc:Fallback>
    </mc:AlternateContent>
    <mc:AlternateContent xmlns:mc="http://schemas.openxmlformats.org/markup-compatibility/2006">
      <mc:Choice Requires="x14">
        <oleObject progId="Equation.3" shapeId="30749" r:id="rId58">
          <objectPr defaultSize="0" autoPict="0" r:id="rId59">
            <anchor moveWithCells="1" sizeWithCells="1">
              <from>
                <xdr:col>2</xdr:col>
                <xdr:colOff>0</xdr:colOff>
                <xdr:row>66</xdr:row>
                <xdr:rowOff>0</xdr:rowOff>
              </from>
              <to>
                <xdr:col>2</xdr:col>
                <xdr:colOff>1285875</xdr:colOff>
                <xdr:row>66</xdr:row>
                <xdr:rowOff>571500</xdr:rowOff>
              </to>
            </anchor>
          </objectPr>
        </oleObject>
      </mc:Choice>
      <mc:Fallback>
        <oleObject progId="Equation.3" shapeId="30749" r:id="rId58"/>
      </mc:Fallback>
    </mc:AlternateContent>
    <mc:AlternateContent xmlns:mc="http://schemas.openxmlformats.org/markup-compatibility/2006">
      <mc:Choice Requires="x14">
        <oleObject progId="Equation.3" shapeId="30750" r:id="rId60">
          <objectPr defaultSize="0" autoPict="0" r:id="rId61">
            <anchor moveWithCells="1" sizeWithCells="1">
              <from>
                <xdr:col>2</xdr:col>
                <xdr:colOff>85725</xdr:colOff>
                <xdr:row>68</xdr:row>
                <xdr:rowOff>19050</xdr:rowOff>
              </from>
              <to>
                <xdr:col>2</xdr:col>
                <xdr:colOff>361950</xdr:colOff>
                <xdr:row>68</xdr:row>
                <xdr:rowOff>219075</xdr:rowOff>
              </to>
            </anchor>
          </objectPr>
        </oleObject>
      </mc:Choice>
      <mc:Fallback>
        <oleObject progId="Equation.3" shapeId="30750" r:id="rId60"/>
      </mc:Fallback>
    </mc:AlternateContent>
    <mc:AlternateContent xmlns:mc="http://schemas.openxmlformats.org/markup-compatibility/2006">
      <mc:Choice Requires="x14">
        <oleObject progId="Equation.3" shapeId="30751" r:id="rId62">
          <objectPr defaultSize="0" autoPict="0" r:id="rId63">
            <anchor moveWithCells="1" sizeWithCells="1">
              <from>
                <xdr:col>2</xdr:col>
                <xdr:colOff>66675</xdr:colOff>
                <xdr:row>69</xdr:row>
                <xdr:rowOff>28575</xdr:rowOff>
              </from>
              <to>
                <xdr:col>2</xdr:col>
                <xdr:colOff>333375</xdr:colOff>
                <xdr:row>69</xdr:row>
                <xdr:rowOff>190500</xdr:rowOff>
              </to>
            </anchor>
          </objectPr>
        </oleObject>
      </mc:Choice>
      <mc:Fallback>
        <oleObject progId="Equation.3" shapeId="30751" r:id="rId62"/>
      </mc:Fallback>
    </mc:AlternateContent>
    <mc:AlternateContent xmlns:mc="http://schemas.openxmlformats.org/markup-compatibility/2006">
      <mc:Choice Requires="x14">
        <oleObject progId="Equation.3" shapeId="30752" r:id="rId64">
          <objectPr defaultSize="0" autoPict="0" r:id="rId65">
            <anchor moveWithCells="1" sizeWithCells="1">
              <from>
                <xdr:col>2</xdr:col>
                <xdr:colOff>47625</xdr:colOff>
                <xdr:row>70</xdr:row>
                <xdr:rowOff>38100</xdr:rowOff>
              </from>
              <to>
                <xdr:col>2</xdr:col>
                <xdr:colOff>266700</xdr:colOff>
                <xdr:row>70</xdr:row>
                <xdr:rowOff>209550</xdr:rowOff>
              </to>
            </anchor>
          </objectPr>
        </oleObject>
      </mc:Choice>
      <mc:Fallback>
        <oleObject progId="Equation.3" shapeId="30752" r:id="rId6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view="pageBreakPreview" zoomScale="180" zoomScaleNormal="100" zoomScaleSheetLayoutView="180" workbookViewId="0">
      <selection activeCell="D4" sqref="D4:D5"/>
    </sheetView>
  </sheetViews>
  <sheetFormatPr defaultColWidth="9.140625" defaultRowHeight="15" x14ac:dyDescent="0.25"/>
  <cols>
    <col min="1" max="1" width="9.140625" style="840"/>
    <col min="2" max="2" width="13" style="840" bestFit="1" customWidth="1"/>
    <col min="3" max="3" width="48.140625" style="840" customWidth="1"/>
    <col min="4" max="4" width="16.28515625" style="845" customWidth="1"/>
    <col min="5" max="16384" width="9.140625" style="840"/>
  </cols>
  <sheetData>
    <row r="1" spans="1:4" ht="54" customHeight="1" x14ac:dyDescent="0.25">
      <c r="C1" s="1211" t="s">
        <v>5591</v>
      </c>
      <c r="D1" s="1211"/>
    </row>
    <row r="2" spans="1:4" ht="46.5" customHeight="1" x14ac:dyDescent="0.25">
      <c r="A2" s="1212" t="s">
        <v>5218</v>
      </c>
      <c r="B2" s="1212"/>
      <c r="C2" s="1212"/>
      <c r="D2" s="1212"/>
    </row>
    <row r="3" spans="1:4" ht="45" x14ac:dyDescent="0.25">
      <c r="A3" s="758" t="s">
        <v>5219</v>
      </c>
      <c r="B3" s="758" t="s">
        <v>5220</v>
      </c>
      <c r="C3" s="841" t="s">
        <v>4547</v>
      </c>
      <c r="D3" s="842" t="s">
        <v>4548</v>
      </c>
    </row>
    <row r="4" spans="1:4" x14ac:dyDescent="0.25">
      <c r="A4" s="843" t="s">
        <v>5221</v>
      </c>
      <c r="B4" s="843" t="s">
        <v>5222</v>
      </c>
      <c r="C4" s="844" t="s">
        <v>3365</v>
      </c>
      <c r="D4" s="759">
        <v>705.4</v>
      </c>
    </row>
    <row r="5" spans="1:4" x14ac:dyDescent="0.25">
      <c r="A5" s="843" t="s">
        <v>5221</v>
      </c>
      <c r="B5" s="843" t="s">
        <v>5223</v>
      </c>
      <c r="C5" s="844" t="s">
        <v>3360</v>
      </c>
      <c r="D5" s="759">
        <v>479.65</v>
      </c>
    </row>
  </sheetData>
  <mergeCells count="2">
    <mergeCell ref="C1:D1"/>
    <mergeCell ref="A2:D2"/>
  </mergeCells>
  <pageMargins left="0.7" right="0.7" top="0.75" bottom="0.75" header="0.3" footer="0.3"/>
  <pageSetup paperSize="9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view="pageBreakPreview" zoomScale="90" zoomScaleNormal="100" zoomScaleSheetLayoutView="90" workbookViewId="0">
      <pane ySplit="2" topLeftCell="A3" activePane="bottomLeft" state="frozen"/>
      <selection activeCell="Q21" sqref="Q21"/>
      <selection pane="bottomLeft" activeCell="C223" sqref="C223"/>
    </sheetView>
  </sheetViews>
  <sheetFormatPr defaultColWidth="9.140625" defaultRowHeight="15" x14ac:dyDescent="0.25"/>
  <cols>
    <col min="1" max="1" width="17.5703125" style="755" hidden="1" customWidth="1"/>
    <col min="2" max="2" width="22" style="755" customWidth="1"/>
    <col min="3" max="3" width="65" style="755" customWidth="1"/>
    <col min="4" max="4" width="13.42578125" style="765" customWidth="1"/>
    <col min="5" max="5" width="13.140625" style="755" customWidth="1"/>
    <col min="6" max="6" width="13.7109375" style="755" customWidth="1"/>
    <col min="7" max="16384" width="9.140625" style="755"/>
  </cols>
  <sheetData>
    <row r="1" spans="1:5" ht="60.75" customHeight="1" x14ac:dyDescent="0.25">
      <c r="A1" s="755" t="s">
        <v>1490</v>
      </c>
      <c r="C1" s="1170" t="s">
        <v>5590</v>
      </c>
      <c r="D1" s="1170"/>
      <c r="E1" s="1170"/>
    </row>
    <row r="2" spans="1:5" ht="45.75" customHeight="1" x14ac:dyDescent="0.25">
      <c r="A2" s="766"/>
      <c r="B2" s="1224" t="s">
        <v>4545</v>
      </c>
      <c r="C2" s="1224"/>
      <c r="D2" s="1224"/>
      <c r="E2" s="1224"/>
    </row>
    <row r="3" spans="1:5" ht="10.5" customHeight="1" x14ac:dyDescent="0.25">
      <c r="A3" s="926"/>
      <c r="B3" s="926"/>
      <c r="C3" s="926"/>
      <c r="D3" s="926"/>
    </row>
    <row r="4" spans="1:5" ht="15.75" customHeight="1" x14ac:dyDescent="0.25">
      <c r="A4" s="1213" t="s">
        <v>4546</v>
      </c>
      <c r="B4" s="1213" t="s">
        <v>4546</v>
      </c>
      <c r="C4" s="1215" t="s">
        <v>4547</v>
      </c>
      <c r="D4" s="1217" t="s">
        <v>4548</v>
      </c>
      <c r="E4" s="1218"/>
    </row>
    <row r="5" spans="1:5" ht="15.75" customHeight="1" x14ac:dyDescent="0.25">
      <c r="A5" s="1214"/>
      <c r="B5" s="1214"/>
      <c r="C5" s="1216"/>
      <c r="D5" s="757" t="s">
        <v>1493</v>
      </c>
      <c r="E5" s="757" t="s">
        <v>1494</v>
      </c>
    </row>
    <row r="6" spans="1:5" ht="15.75" x14ac:dyDescent="0.25">
      <c r="A6" s="925" t="s">
        <v>4549</v>
      </c>
      <c r="B6" s="925" t="s">
        <v>4549</v>
      </c>
      <c r="C6" s="1225" t="s">
        <v>3975</v>
      </c>
      <c r="D6" s="1222"/>
      <c r="E6" s="1223"/>
    </row>
    <row r="7" spans="1:5" ht="15.75" x14ac:dyDescent="0.25">
      <c r="A7" s="758" t="s">
        <v>5683</v>
      </c>
      <c r="B7" s="769" t="s">
        <v>4716</v>
      </c>
      <c r="C7" s="768" t="s">
        <v>4717</v>
      </c>
      <c r="D7" s="759">
        <v>1037.32</v>
      </c>
      <c r="E7" s="759">
        <v>1037.32</v>
      </c>
    </row>
    <row r="8" spans="1:5" ht="31.5" x14ac:dyDescent="0.25">
      <c r="A8" s="758" t="s">
        <v>5684</v>
      </c>
      <c r="B8" s="769" t="s">
        <v>4718</v>
      </c>
      <c r="C8" s="768" t="s">
        <v>4719</v>
      </c>
      <c r="D8" s="759">
        <v>3865.31</v>
      </c>
      <c r="E8" s="759">
        <v>3339.72</v>
      </c>
    </row>
    <row r="9" spans="1:5" ht="15.75" x14ac:dyDescent="0.25">
      <c r="A9" s="758" t="s">
        <v>5683</v>
      </c>
      <c r="B9" s="769" t="s">
        <v>4720</v>
      </c>
      <c r="C9" s="768" t="s">
        <v>4721</v>
      </c>
      <c r="D9" s="759">
        <v>1037.32</v>
      </c>
      <c r="E9" s="759">
        <v>1037.32</v>
      </c>
    </row>
    <row r="10" spans="1:5" ht="31.5" x14ac:dyDescent="0.25">
      <c r="A10" s="758" t="s">
        <v>5684</v>
      </c>
      <c r="B10" s="769" t="s">
        <v>4722</v>
      </c>
      <c r="C10" s="768" t="s">
        <v>4723</v>
      </c>
      <c r="D10" s="759">
        <v>3865.31</v>
      </c>
      <c r="E10" s="759">
        <v>3339.72</v>
      </c>
    </row>
    <row r="11" spans="1:5" ht="15.75" x14ac:dyDescent="0.25">
      <c r="A11" s="758" t="s">
        <v>5683</v>
      </c>
      <c r="B11" s="769" t="s">
        <v>4724</v>
      </c>
      <c r="C11" s="768" t="s">
        <v>4725</v>
      </c>
      <c r="D11" s="759">
        <v>2184.02</v>
      </c>
      <c r="E11" s="759">
        <v>2184.02</v>
      </c>
    </row>
    <row r="12" spans="1:5" ht="31.5" x14ac:dyDescent="0.25">
      <c r="A12" s="758" t="s">
        <v>5684</v>
      </c>
      <c r="B12" s="769" t="s">
        <v>4726</v>
      </c>
      <c r="C12" s="768" t="s">
        <v>4727</v>
      </c>
      <c r="D12" s="759">
        <v>3533.02</v>
      </c>
      <c r="E12" s="759">
        <v>3007.06</v>
      </c>
    </row>
    <row r="13" spans="1:5" ht="15.75" x14ac:dyDescent="0.25">
      <c r="A13" s="758" t="s">
        <v>5683</v>
      </c>
      <c r="B13" s="769" t="s">
        <v>4728</v>
      </c>
      <c r="C13" s="770" t="s">
        <v>4729</v>
      </c>
      <c r="D13" s="759">
        <v>2184.02</v>
      </c>
      <c r="E13" s="759">
        <v>2184.02</v>
      </c>
    </row>
    <row r="14" spans="1:5" ht="15.75" x14ac:dyDescent="0.25">
      <c r="A14" s="758" t="s">
        <v>5684</v>
      </c>
      <c r="B14" s="772" t="s">
        <v>5613</v>
      </c>
      <c r="C14" s="770" t="s">
        <v>4730</v>
      </c>
      <c r="D14" s="759">
        <v>3533.02</v>
      </c>
      <c r="E14" s="759">
        <v>3007.06</v>
      </c>
    </row>
    <row r="15" spans="1:5" ht="15.75" x14ac:dyDescent="0.25">
      <c r="A15" s="758" t="s">
        <v>5683</v>
      </c>
      <c r="B15" s="769" t="s">
        <v>4731</v>
      </c>
      <c r="C15" s="768" t="s">
        <v>4732</v>
      </c>
      <c r="D15" s="759">
        <v>867.62</v>
      </c>
      <c r="E15" s="759">
        <v>867.62</v>
      </c>
    </row>
    <row r="16" spans="1:5" ht="15.75" x14ac:dyDescent="0.25">
      <c r="A16" s="758" t="s">
        <v>5684</v>
      </c>
      <c r="B16" s="769" t="s">
        <v>4733</v>
      </c>
      <c r="C16" s="768" t="s">
        <v>4734</v>
      </c>
      <c r="D16" s="759">
        <v>867.62</v>
      </c>
      <c r="E16" s="759">
        <v>867.62</v>
      </c>
    </row>
    <row r="17" spans="1:5" ht="31.5" x14ac:dyDescent="0.25">
      <c r="A17" s="758" t="s">
        <v>5684</v>
      </c>
      <c r="B17" s="769" t="s">
        <v>4735</v>
      </c>
      <c r="C17" s="768" t="s">
        <v>4736</v>
      </c>
      <c r="D17" s="759">
        <v>3865.31</v>
      </c>
      <c r="E17" s="759">
        <v>3339.72</v>
      </c>
    </row>
    <row r="18" spans="1:5" ht="15.75" x14ac:dyDescent="0.25">
      <c r="A18" s="758" t="s">
        <v>5683</v>
      </c>
      <c r="B18" s="769" t="s">
        <v>4737</v>
      </c>
      <c r="C18" s="768" t="s">
        <v>4738</v>
      </c>
      <c r="D18" s="759">
        <v>1037.32</v>
      </c>
      <c r="E18" s="759">
        <v>1037.32</v>
      </c>
    </row>
    <row r="19" spans="1:5" ht="31.5" x14ac:dyDescent="0.25">
      <c r="A19" s="758" t="s">
        <v>5684</v>
      </c>
      <c r="B19" s="769" t="s">
        <v>4739</v>
      </c>
      <c r="C19" s="768" t="s">
        <v>4740</v>
      </c>
      <c r="D19" s="759">
        <v>3865.31</v>
      </c>
      <c r="E19" s="759">
        <v>3339.72</v>
      </c>
    </row>
    <row r="20" spans="1:5" ht="31.5" x14ac:dyDescent="0.25">
      <c r="A20" s="758" t="s">
        <v>5684</v>
      </c>
      <c r="B20" s="769" t="s">
        <v>4741</v>
      </c>
      <c r="C20" s="768" t="s">
        <v>4742</v>
      </c>
      <c r="D20" s="759">
        <v>2892.05</v>
      </c>
      <c r="E20" s="759">
        <v>2855.71</v>
      </c>
    </row>
    <row r="21" spans="1:5" ht="15.75" x14ac:dyDescent="0.25">
      <c r="A21" s="758" t="s">
        <v>5683</v>
      </c>
      <c r="B21" s="769" t="s">
        <v>4743</v>
      </c>
      <c r="C21" s="770" t="s">
        <v>4744</v>
      </c>
      <c r="D21" s="759">
        <v>1037.32</v>
      </c>
      <c r="E21" s="759">
        <v>1037.32</v>
      </c>
    </row>
    <row r="22" spans="1:5" ht="15.75" x14ac:dyDescent="0.25">
      <c r="A22" s="758" t="s">
        <v>5684</v>
      </c>
      <c r="B22" s="769" t="s">
        <v>4745</v>
      </c>
      <c r="C22" s="768" t="s">
        <v>4746</v>
      </c>
      <c r="D22" s="759">
        <v>3417.64</v>
      </c>
      <c r="E22" s="759">
        <v>3115.7</v>
      </c>
    </row>
    <row r="23" spans="1:5" ht="15.75" x14ac:dyDescent="0.25">
      <c r="A23" s="758" t="s">
        <v>5684</v>
      </c>
      <c r="B23" s="769" t="s">
        <v>4747</v>
      </c>
      <c r="C23" s="768" t="s">
        <v>5631</v>
      </c>
      <c r="D23" s="759">
        <v>3598.58</v>
      </c>
      <c r="E23" s="759">
        <v>3236.7</v>
      </c>
    </row>
    <row r="24" spans="1:5" ht="15.75" x14ac:dyDescent="0.25">
      <c r="A24" s="758" t="s">
        <v>5684</v>
      </c>
      <c r="B24" s="769" t="s">
        <v>4748</v>
      </c>
      <c r="C24" s="768" t="s">
        <v>5632</v>
      </c>
      <c r="D24" s="759">
        <v>3339.72</v>
      </c>
      <c r="E24" s="759">
        <v>3076.74</v>
      </c>
    </row>
    <row r="25" spans="1:5" ht="31.5" x14ac:dyDescent="0.25">
      <c r="A25" s="758" t="s">
        <v>5684</v>
      </c>
      <c r="B25" s="769" t="s">
        <v>4749</v>
      </c>
      <c r="C25" s="768" t="s">
        <v>4750</v>
      </c>
      <c r="D25" s="759">
        <v>2923.52</v>
      </c>
      <c r="E25" s="759">
        <v>2871.07</v>
      </c>
    </row>
    <row r="26" spans="1:5" ht="15.75" x14ac:dyDescent="0.25">
      <c r="A26" s="758" t="s">
        <v>5684</v>
      </c>
      <c r="B26" s="769" t="s">
        <v>5614</v>
      </c>
      <c r="C26" s="768" t="s">
        <v>5615</v>
      </c>
      <c r="D26" s="759">
        <v>3496.68</v>
      </c>
      <c r="E26" s="759">
        <v>3129.18</v>
      </c>
    </row>
    <row r="27" spans="1:5" ht="31.5" x14ac:dyDescent="0.25">
      <c r="A27" s="758" t="s">
        <v>5684</v>
      </c>
      <c r="B27" s="769" t="s">
        <v>4751</v>
      </c>
      <c r="C27" s="768" t="s">
        <v>5629</v>
      </c>
      <c r="D27" s="759">
        <v>3076.74</v>
      </c>
      <c r="E27" s="759">
        <v>2950.12</v>
      </c>
    </row>
    <row r="28" spans="1:5" ht="31.5" x14ac:dyDescent="0.25">
      <c r="A28" s="758" t="s">
        <v>5684</v>
      </c>
      <c r="B28" s="769" t="s">
        <v>4752</v>
      </c>
      <c r="C28" s="768" t="s">
        <v>5630</v>
      </c>
      <c r="D28" s="759">
        <v>2918.65</v>
      </c>
      <c r="E28" s="759">
        <v>2866.2</v>
      </c>
    </row>
    <row r="29" spans="1:5" ht="31.5" x14ac:dyDescent="0.25">
      <c r="A29" s="758" t="s">
        <v>5684</v>
      </c>
      <c r="B29" s="769" t="s">
        <v>5617</v>
      </c>
      <c r="C29" s="768" t="s">
        <v>5616</v>
      </c>
      <c r="D29" s="759">
        <v>2923.52</v>
      </c>
      <c r="E29" s="759">
        <v>2871.07</v>
      </c>
    </row>
    <row r="30" spans="1:5" ht="31.5" x14ac:dyDescent="0.25">
      <c r="A30" s="758" t="s">
        <v>5684</v>
      </c>
      <c r="B30" s="769" t="s">
        <v>5619</v>
      </c>
      <c r="C30" s="768" t="s">
        <v>5618</v>
      </c>
      <c r="D30" s="759">
        <v>2923.52</v>
      </c>
      <c r="E30" s="759">
        <v>2871.07</v>
      </c>
    </row>
    <row r="31" spans="1:5" ht="31.5" x14ac:dyDescent="0.25">
      <c r="A31" s="758" t="s">
        <v>5683</v>
      </c>
      <c r="B31" s="769" t="s">
        <v>4753</v>
      </c>
      <c r="C31" s="768" t="s">
        <v>4754</v>
      </c>
      <c r="D31" s="759">
        <v>1037.32</v>
      </c>
      <c r="E31" s="759">
        <v>1037.32</v>
      </c>
    </row>
    <row r="32" spans="1:5" ht="31.5" x14ac:dyDescent="0.25">
      <c r="A32" s="758" t="s">
        <v>5684</v>
      </c>
      <c r="B32" s="769" t="s">
        <v>4755</v>
      </c>
      <c r="C32" s="768" t="s">
        <v>4756</v>
      </c>
      <c r="D32" s="759">
        <v>3865.31</v>
      </c>
      <c r="E32" s="759">
        <v>3339.72</v>
      </c>
    </row>
    <row r="33" spans="1:5" ht="15.75" x14ac:dyDescent="0.25">
      <c r="A33" s="758" t="s">
        <v>5683</v>
      </c>
      <c r="B33" s="769" t="s">
        <v>4757</v>
      </c>
      <c r="C33" s="768" t="s">
        <v>4758</v>
      </c>
      <c r="D33" s="759">
        <v>1291.68</v>
      </c>
      <c r="E33" s="759">
        <v>1291.68</v>
      </c>
    </row>
    <row r="34" spans="1:5" ht="31.5" x14ac:dyDescent="0.25">
      <c r="A34" s="758" t="s">
        <v>5684</v>
      </c>
      <c r="B34" s="769" t="s">
        <v>4759</v>
      </c>
      <c r="C34" s="768" t="s">
        <v>4760</v>
      </c>
      <c r="D34" s="759">
        <v>3822.6</v>
      </c>
      <c r="E34" s="759">
        <v>3296.64</v>
      </c>
    </row>
    <row r="35" spans="1:5" ht="15.75" x14ac:dyDescent="0.25">
      <c r="A35" s="758" t="s">
        <v>5683</v>
      </c>
      <c r="B35" s="769" t="s">
        <v>4761</v>
      </c>
      <c r="C35" s="768" t="s">
        <v>4762</v>
      </c>
      <c r="D35" s="759">
        <v>1037.32</v>
      </c>
      <c r="E35" s="759">
        <v>1037.32</v>
      </c>
    </row>
    <row r="36" spans="1:5" ht="31.5" x14ac:dyDescent="0.25">
      <c r="A36" s="758" t="s">
        <v>5684</v>
      </c>
      <c r="B36" s="769" t="s">
        <v>4763</v>
      </c>
      <c r="C36" s="768" t="s">
        <v>4764</v>
      </c>
      <c r="D36" s="759">
        <v>2640.31</v>
      </c>
      <c r="E36" s="759">
        <v>2114.7199999999998</v>
      </c>
    </row>
    <row r="37" spans="1:5" ht="15.75" x14ac:dyDescent="0.25">
      <c r="A37" s="758" t="s">
        <v>5683</v>
      </c>
      <c r="B37" s="769" t="s">
        <v>4765</v>
      </c>
      <c r="C37" s="770" t="s">
        <v>4766</v>
      </c>
      <c r="D37" s="759">
        <v>1037.32</v>
      </c>
      <c r="E37" s="759">
        <v>1037.32</v>
      </c>
    </row>
    <row r="38" spans="1:5" ht="31.5" x14ac:dyDescent="0.25">
      <c r="A38" s="758" t="s">
        <v>5684</v>
      </c>
      <c r="B38" s="772" t="s">
        <v>5620</v>
      </c>
      <c r="C38" s="770" t="s">
        <v>4767</v>
      </c>
      <c r="D38" s="759">
        <v>2640.31</v>
      </c>
      <c r="E38" s="759">
        <v>2114.7199999999998</v>
      </c>
    </row>
    <row r="39" spans="1:5" ht="15.75" x14ac:dyDescent="0.25">
      <c r="A39" s="758" t="s">
        <v>5683</v>
      </c>
      <c r="B39" s="769" t="s">
        <v>4768</v>
      </c>
      <c r="C39" s="768" t="s">
        <v>4769</v>
      </c>
      <c r="D39" s="759">
        <v>1037.32</v>
      </c>
      <c r="E39" s="759">
        <v>1037.32</v>
      </c>
    </row>
    <row r="40" spans="1:5" ht="31.5" x14ac:dyDescent="0.25">
      <c r="A40" s="758" t="s">
        <v>5684</v>
      </c>
      <c r="B40" s="769" t="s">
        <v>4770</v>
      </c>
      <c r="C40" s="768" t="s">
        <v>4771</v>
      </c>
      <c r="D40" s="759">
        <v>3865.31</v>
      </c>
      <c r="E40" s="759">
        <v>3339.72</v>
      </c>
    </row>
    <row r="41" spans="1:5" ht="31.5" x14ac:dyDescent="0.25">
      <c r="A41" s="758"/>
      <c r="B41" s="771" t="s">
        <v>4772</v>
      </c>
      <c r="C41" s="770" t="s">
        <v>4773</v>
      </c>
      <c r="D41" s="759">
        <v>0</v>
      </c>
      <c r="E41" s="759">
        <v>3466</v>
      </c>
    </row>
    <row r="42" spans="1:5" ht="30.75" customHeight="1" x14ac:dyDescent="0.25">
      <c r="A42" s="760" t="s">
        <v>4550</v>
      </c>
      <c r="B42" s="760" t="s">
        <v>4550</v>
      </c>
      <c r="C42" s="1225" t="s">
        <v>3979</v>
      </c>
      <c r="D42" s="1222"/>
      <c r="E42" s="1223"/>
    </row>
    <row r="43" spans="1:5" ht="15.75" x14ac:dyDescent="0.25">
      <c r="A43" s="758" t="s">
        <v>5686</v>
      </c>
      <c r="B43" s="767" t="s">
        <v>4638</v>
      </c>
      <c r="C43" s="768" t="s">
        <v>4639</v>
      </c>
      <c r="D43" s="759">
        <v>1164.74</v>
      </c>
      <c r="E43" s="759">
        <v>1164.74</v>
      </c>
    </row>
    <row r="44" spans="1:5" ht="31.5" x14ac:dyDescent="0.25">
      <c r="A44" s="758" t="s">
        <v>5685</v>
      </c>
      <c r="B44" s="767" t="s">
        <v>4640</v>
      </c>
      <c r="C44" s="768" t="s">
        <v>4641</v>
      </c>
      <c r="D44" s="759">
        <v>4426.26</v>
      </c>
      <c r="E44" s="759">
        <v>2622.25</v>
      </c>
    </row>
    <row r="45" spans="1:5" ht="15.75" x14ac:dyDescent="0.25">
      <c r="A45" s="758" t="s">
        <v>5686</v>
      </c>
      <c r="B45" s="767" t="s">
        <v>4642</v>
      </c>
      <c r="C45" s="768" t="s">
        <v>4643</v>
      </c>
      <c r="D45" s="759">
        <v>2183.94</v>
      </c>
      <c r="E45" s="759">
        <v>2183.94</v>
      </c>
    </row>
    <row r="46" spans="1:5" ht="31.5" x14ac:dyDescent="0.25">
      <c r="A46" s="758" t="s">
        <v>5685</v>
      </c>
      <c r="B46" s="767" t="s">
        <v>5621</v>
      </c>
      <c r="C46" s="768" t="s">
        <v>4644</v>
      </c>
      <c r="D46" s="759">
        <v>5444.62</v>
      </c>
      <c r="E46" s="759">
        <v>3641.45</v>
      </c>
    </row>
    <row r="47" spans="1:5" ht="31.5" x14ac:dyDescent="0.25">
      <c r="A47" s="758" t="s">
        <v>5686</v>
      </c>
      <c r="B47" s="767" t="s">
        <v>4645</v>
      </c>
      <c r="C47" s="768" t="s">
        <v>4646</v>
      </c>
      <c r="D47" s="759">
        <v>909.62</v>
      </c>
      <c r="E47" s="759">
        <v>909.62</v>
      </c>
    </row>
    <row r="48" spans="1:5" ht="15.75" x14ac:dyDescent="0.25">
      <c r="A48" s="758" t="s">
        <v>5686</v>
      </c>
      <c r="B48" s="767" t="s">
        <v>4647</v>
      </c>
      <c r="C48" s="768" t="s">
        <v>4648</v>
      </c>
      <c r="D48" s="759">
        <v>1164.74</v>
      </c>
      <c r="E48" s="759">
        <v>1164.74</v>
      </c>
    </row>
    <row r="49" spans="1:5" ht="31.5" x14ac:dyDescent="0.25">
      <c r="A49" s="758" t="s">
        <v>5685</v>
      </c>
      <c r="B49" s="767" t="s">
        <v>4649</v>
      </c>
      <c r="C49" s="768" t="s">
        <v>4650</v>
      </c>
      <c r="D49" s="759">
        <v>4426.26</v>
      </c>
      <c r="E49" s="759">
        <v>2622.25</v>
      </c>
    </row>
    <row r="50" spans="1:5" ht="15.75" x14ac:dyDescent="0.25">
      <c r="A50" s="758" t="s">
        <v>5686</v>
      </c>
      <c r="B50" s="767" t="s">
        <v>4651</v>
      </c>
      <c r="C50" s="768" t="s">
        <v>4652</v>
      </c>
      <c r="D50" s="759">
        <v>1164.74</v>
      </c>
      <c r="E50" s="759">
        <v>1164.74</v>
      </c>
    </row>
    <row r="51" spans="1:5" ht="31.5" x14ac:dyDescent="0.25">
      <c r="A51" s="758" t="s">
        <v>5685</v>
      </c>
      <c r="B51" s="767" t="s">
        <v>4653</v>
      </c>
      <c r="C51" s="768" t="s">
        <v>4654</v>
      </c>
      <c r="D51" s="759">
        <v>4426.26</v>
      </c>
      <c r="E51" s="759">
        <v>2622.25</v>
      </c>
    </row>
    <row r="52" spans="1:5" ht="15.75" x14ac:dyDescent="0.25">
      <c r="A52" s="758" t="s">
        <v>5686</v>
      </c>
      <c r="B52" s="767" t="s">
        <v>4655</v>
      </c>
      <c r="C52" s="768" t="s">
        <v>4656</v>
      </c>
      <c r="D52" s="759">
        <v>1164.74</v>
      </c>
      <c r="E52" s="759">
        <v>1164.74</v>
      </c>
    </row>
    <row r="53" spans="1:5" ht="31.5" x14ac:dyDescent="0.25">
      <c r="A53" s="758" t="s">
        <v>5685</v>
      </c>
      <c r="B53" s="767" t="s">
        <v>5622</v>
      </c>
      <c r="C53" s="768" t="s">
        <v>4657</v>
      </c>
      <c r="D53" s="759">
        <v>4426.26</v>
      </c>
      <c r="E53" s="759">
        <v>2622.25</v>
      </c>
    </row>
    <row r="54" spans="1:5" ht="15.75" x14ac:dyDescent="0.25">
      <c r="A54" s="758" t="s">
        <v>5686</v>
      </c>
      <c r="B54" s="767" t="s">
        <v>4658</v>
      </c>
      <c r="C54" s="768" t="s">
        <v>4659</v>
      </c>
      <c r="D54" s="759">
        <v>1164.74</v>
      </c>
      <c r="E54" s="759">
        <v>1164.74</v>
      </c>
    </row>
    <row r="55" spans="1:5" ht="31.5" x14ac:dyDescent="0.25">
      <c r="A55" s="758" t="s">
        <v>5685</v>
      </c>
      <c r="B55" s="767" t="s">
        <v>5623</v>
      </c>
      <c r="C55" s="768" t="s">
        <v>4660</v>
      </c>
      <c r="D55" s="759">
        <v>4426.26</v>
      </c>
      <c r="E55" s="759">
        <v>2622.25</v>
      </c>
    </row>
    <row r="56" spans="1:5" ht="15.75" x14ac:dyDescent="0.25">
      <c r="A56" s="758" t="s">
        <v>5686</v>
      </c>
      <c r="B56" s="767" t="s">
        <v>4661</v>
      </c>
      <c r="C56" s="768" t="s">
        <v>4662</v>
      </c>
      <c r="D56" s="759">
        <v>2183.94</v>
      </c>
      <c r="E56" s="759">
        <v>2183.94</v>
      </c>
    </row>
    <row r="57" spans="1:5" ht="15.75" x14ac:dyDescent="0.25">
      <c r="A57" s="758" t="s">
        <v>5685</v>
      </c>
      <c r="B57" s="767" t="s">
        <v>5624</v>
      </c>
      <c r="C57" s="768" t="s">
        <v>4663</v>
      </c>
      <c r="D57" s="759">
        <v>5444.62</v>
      </c>
      <c r="E57" s="759">
        <v>3641.45</v>
      </c>
    </row>
    <row r="58" spans="1:5" ht="31.5" x14ac:dyDescent="0.25">
      <c r="A58" s="758" t="s">
        <v>5686</v>
      </c>
      <c r="B58" s="767" t="s">
        <v>4664</v>
      </c>
      <c r="C58" s="768" t="s">
        <v>4665</v>
      </c>
      <c r="D58" s="759">
        <v>2438.63</v>
      </c>
      <c r="E58" s="759">
        <v>2438.63</v>
      </c>
    </row>
    <row r="59" spans="1:5" ht="31.5" x14ac:dyDescent="0.25">
      <c r="A59" s="758" t="s">
        <v>5685</v>
      </c>
      <c r="B59" s="767" t="s">
        <v>4666</v>
      </c>
      <c r="C59" s="768" t="s">
        <v>4667</v>
      </c>
      <c r="D59" s="759">
        <v>5699.73</v>
      </c>
      <c r="E59" s="759">
        <v>3895.72</v>
      </c>
    </row>
    <row r="60" spans="1:5" ht="15.75" x14ac:dyDescent="0.25">
      <c r="A60" s="758" t="s">
        <v>5686</v>
      </c>
      <c r="B60" s="767" t="s">
        <v>4668</v>
      </c>
      <c r="C60" s="768" t="s">
        <v>4669</v>
      </c>
      <c r="D60" s="759">
        <v>1164.74</v>
      </c>
      <c r="E60" s="759">
        <v>1164.74</v>
      </c>
    </row>
    <row r="61" spans="1:5" ht="31.5" x14ac:dyDescent="0.25">
      <c r="A61" s="758" t="s">
        <v>5685</v>
      </c>
      <c r="B61" s="767" t="s">
        <v>5625</v>
      </c>
      <c r="C61" s="768" t="s">
        <v>4670</v>
      </c>
      <c r="D61" s="759">
        <v>4426.26</v>
      </c>
      <c r="E61" s="759">
        <v>2622.25</v>
      </c>
    </row>
    <row r="62" spans="1:5" ht="15.75" x14ac:dyDescent="0.25">
      <c r="A62" s="758" t="s">
        <v>5686</v>
      </c>
      <c r="B62" s="767" t="s">
        <v>5626</v>
      </c>
      <c r="C62" s="768" t="s">
        <v>4671</v>
      </c>
      <c r="D62" s="759">
        <v>1164.74</v>
      </c>
      <c r="E62" s="759">
        <v>1164.74</v>
      </c>
    </row>
    <row r="63" spans="1:5" ht="31.5" x14ac:dyDescent="0.25">
      <c r="A63" s="758" t="s">
        <v>5685</v>
      </c>
      <c r="B63" s="767" t="s">
        <v>5627</v>
      </c>
      <c r="C63" s="768" t="s">
        <v>4672</v>
      </c>
      <c r="D63" s="759">
        <v>4426.26</v>
      </c>
      <c r="E63" s="759">
        <v>2622.25</v>
      </c>
    </row>
    <row r="64" spans="1:5" ht="15.75" x14ac:dyDescent="0.25">
      <c r="A64" s="758" t="s">
        <v>5686</v>
      </c>
      <c r="B64" s="767" t="s">
        <v>4673</v>
      </c>
      <c r="C64" s="768" t="s">
        <v>4674</v>
      </c>
      <c r="D64" s="759">
        <v>1164.74</v>
      </c>
      <c r="E64" s="759">
        <v>1164.74</v>
      </c>
    </row>
    <row r="65" spans="1:5" ht="31.5" x14ac:dyDescent="0.25">
      <c r="A65" s="758" t="s">
        <v>5685</v>
      </c>
      <c r="B65" s="767" t="s">
        <v>5628</v>
      </c>
      <c r="C65" s="768" t="s">
        <v>4675</v>
      </c>
      <c r="D65" s="759">
        <v>4426.26</v>
      </c>
      <c r="E65" s="759">
        <v>2622.25</v>
      </c>
    </row>
    <row r="66" spans="1:5" ht="15.75" x14ac:dyDescent="0.25">
      <c r="A66" s="758" t="s">
        <v>5686</v>
      </c>
      <c r="B66" s="767" t="s">
        <v>4676</v>
      </c>
      <c r="C66" s="768" t="s">
        <v>4677</v>
      </c>
      <c r="D66" s="759">
        <v>1164.74</v>
      </c>
      <c r="E66" s="759">
        <v>1164.74</v>
      </c>
    </row>
    <row r="67" spans="1:5" ht="31.5" x14ac:dyDescent="0.25">
      <c r="A67" s="758" t="s">
        <v>5685</v>
      </c>
      <c r="B67" s="767" t="s">
        <v>4678</v>
      </c>
      <c r="C67" s="768" t="s">
        <v>4679</v>
      </c>
      <c r="D67" s="759">
        <v>4426.26</v>
      </c>
      <c r="E67" s="759">
        <v>2622.25</v>
      </c>
    </row>
    <row r="68" spans="1:5" ht="15.75" x14ac:dyDescent="0.25">
      <c r="A68" s="758" t="s">
        <v>5686</v>
      </c>
      <c r="B68" s="767" t="s">
        <v>4680</v>
      </c>
      <c r="C68" s="768" t="s">
        <v>4681</v>
      </c>
      <c r="D68" s="759">
        <v>1164.74</v>
      </c>
      <c r="E68" s="759">
        <v>1164.74</v>
      </c>
    </row>
    <row r="69" spans="1:5" ht="31.5" x14ac:dyDescent="0.25">
      <c r="A69" s="758" t="s">
        <v>5685</v>
      </c>
      <c r="B69" s="767" t="s">
        <v>4682</v>
      </c>
      <c r="C69" s="768" t="s">
        <v>4683</v>
      </c>
      <c r="D69" s="759">
        <v>4426.26</v>
      </c>
      <c r="E69" s="759">
        <v>2622.25</v>
      </c>
    </row>
    <row r="70" spans="1:5" ht="15.75" x14ac:dyDescent="0.25">
      <c r="A70" s="758" t="s">
        <v>5686</v>
      </c>
      <c r="B70" s="767" t="s">
        <v>4684</v>
      </c>
      <c r="C70" s="768" t="s">
        <v>4685</v>
      </c>
      <c r="D70" s="759">
        <v>1164.74</v>
      </c>
      <c r="E70" s="759">
        <v>1164.74</v>
      </c>
    </row>
    <row r="71" spans="1:5" ht="15.75" x14ac:dyDescent="0.25">
      <c r="A71" s="758" t="s">
        <v>5685</v>
      </c>
      <c r="B71" s="767" t="s">
        <v>4686</v>
      </c>
      <c r="C71" s="768" t="s">
        <v>4687</v>
      </c>
      <c r="D71" s="759">
        <v>4426.26</v>
      </c>
      <c r="E71" s="759">
        <v>2622.25</v>
      </c>
    </row>
    <row r="72" spans="1:5" ht="15.75" x14ac:dyDescent="0.25">
      <c r="A72" s="758" t="s">
        <v>5686</v>
      </c>
      <c r="B72" s="767" t="s">
        <v>4688</v>
      </c>
      <c r="C72" s="768" t="s">
        <v>4689</v>
      </c>
      <c r="D72" s="759">
        <v>2438.63</v>
      </c>
      <c r="E72" s="759">
        <v>2438.63</v>
      </c>
    </row>
    <row r="73" spans="1:5" ht="31.5" x14ac:dyDescent="0.25">
      <c r="A73" s="758" t="s">
        <v>5685</v>
      </c>
      <c r="B73" s="767" t="s">
        <v>4690</v>
      </c>
      <c r="C73" s="768" t="s">
        <v>4691</v>
      </c>
      <c r="D73" s="759">
        <v>5699.73</v>
      </c>
      <c r="E73" s="759">
        <v>3895.72</v>
      </c>
    </row>
    <row r="74" spans="1:5" ht="15.75" x14ac:dyDescent="0.25">
      <c r="A74" s="758" t="s">
        <v>5686</v>
      </c>
      <c r="B74" s="767" t="s">
        <v>4692</v>
      </c>
      <c r="C74" s="768" t="s">
        <v>4693</v>
      </c>
      <c r="D74" s="759">
        <v>2438.63</v>
      </c>
      <c r="E74" s="759">
        <v>2438.63</v>
      </c>
    </row>
    <row r="75" spans="1:5" ht="31.5" x14ac:dyDescent="0.25">
      <c r="A75" s="758" t="s">
        <v>5685</v>
      </c>
      <c r="B75" s="767" t="s">
        <v>4694</v>
      </c>
      <c r="C75" s="768" t="s">
        <v>4695</v>
      </c>
      <c r="D75" s="759">
        <v>5699.73</v>
      </c>
      <c r="E75" s="759">
        <v>3895.72</v>
      </c>
    </row>
    <row r="76" spans="1:5" ht="15.75" x14ac:dyDescent="0.25">
      <c r="A76" s="758" t="s">
        <v>5686</v>
      </c>
      <c r="B76" s="767" t="s">
        <v>4696</v>
      </c>
      <c r="C76" s="768" t="s">
        <v>4697</v>
      </c>
      <c r="D76" s="759">
        <v>2438.63</v>
      </c>
      <c r="E76" s="759">
        <v>2438.63</v>
      </c>
    </row>
    <row r="77" spans="1:5" ht="31.5" x14ac:dyDescent="0.25">
      <c r="A77" s="758" t="s">
        <v>5685</v>
      </c>
      <c r="B77" s="767" t="s">
        <v>4698</v>
      </c>
      <c r="C77" s="768" t="s">
        <v>4699</v>
      </c>
      <c r="D77" s="759">
        <v>5699.73</v>
      </c>
      <c r="E77" s="759">
        <v>3895.72</v>
      </c>
    </row>
    <row r="78" spans="1:5" ht="31.5" x14ac:dyDescent="0.25">
      <c r="A78" s="758" t="s">
        <v>5686</v>
      </c>
      <c r="B78" s="767" t="s">
        <v>4700</v>
      </c>
      <c r="C78" s="768" t="s">
        <v>4701</v>
      </c>
      <c r="D78" s="759">
        <v>2438.63</v>
      </c>
      <c r="E78" s="759">
        <v>2438.63</v>
      </c>
    </row>
    <row r="79" spans="1:5" ht="31.5" x14ac:dyDescent="0.25">
      <c r="A79" s="758" t="s">
        <v>5685</v>
      </c>
      <c r="B79" s="767" t="s">
        <v>4702</v>
      </c>
      <c r="C79" s="768" t="s">
        <v>4703</v>
      </c>
      <c r="D79" s="759">
        <v>5699.73</v>
      </c>
      <c r="E79" s="759">
        <v>3895.72</v>
      </c>
    </row>
    <row r="80" spans="1:5" ht="15.75" x14ac:dyDescent="0.25">
      <c r="A80" s="758" t="s">
        <v>5686</v>
      </c>
      <c r="B80" s="767" t="s">
        <v>4704</v>
      </c>
      <c r="C80" s="768" t="s">
        <v>4705</v>
      </c>
      <c r="D80" s="759">
        <v>1164.74</v>
      </c>
      <c r="E80" s="759">
        <v>1164.74</v>
      </c>
    </row>
    <row r="81" spans="1:5" ht="31.5" x14ac:dyDescent="0.25">
      <c r="A81" s="758" t="s">
        <v>5685</v>
      </c>
      <c r="B81" s="767" t="s">
        <v>4706</v>
      </c>
      <c r="C81" s="768" t="s">
        <v>4707</v>
      </c>
      <c r="D81" s="759">
        <v>4426.26</v>
      </c>
      <c r="E81" s="759">
        <v>2622.25</v>
      </c>
    </row>
    <row r="82" spans="1:5" ht="15.75" x14ac:dyDescent="0.25">
      <c r="A82" s="758" t="s">
        <v>5686</v>
      </c>
      <c r="B82" s="767" t="s">
        <v>4708</v>
      </c>
      <c r="C82" s="768" t="s">
        <v>4709</v>
      </c>
      <c r="D82" s="759">
        <v>1164.74</v>
      </c>
      <c r="E82" s="759">
        <v>1164.74</v>
      </c>
    </row>
    <row r="83" spans="1:5" ht="31.5" x14ac:dyDescent="0.25">
      <c r="A83" s="758" t="s">
        <v>5685</v>
      </c>
      <c r="B83" s="767" t="s">
        <v>4710</v>
      </c>
      <c r="C83" s="768" t="s">
        <v>4711</v>
      </c>
      <c r="D83" s="759">
        <v>4426.26</v>
      </c>
      <c r="E83" s="759">
        <v>2622.25</v>
      </c>
    </row>
    <row r="84" spans="1:5" ht="15.75" x14ac:dyDescent="0.25">
      <c r="A84" s="758" t="s">
        <v>5686</v>
      </c>
      <c r="B84" s="767" t="s">
        <v>4712</v>
      </c>
      <c r="C84" s="768" t="s">
        <v>4713</v>
      </c>
      <c r="D84" s="759">
        <v>1164.74</v>
      </c>
      <c r="E84" s="759">
        <v>1164.74</v>
      </c>
    </row>
    <row r="85" spans="1:5" ht="31.5" x14ac:dyDescent="0.25">
      <c r="A85" s="758" t="s">
        <v>5685</v>
      </c>
      <c r="B85" s="767" t="s">
        <v>4714</v>
      </c>
      <c r="C85" s="768" t="s">
        <v>4715</v>
      </c>
      <c r="D85" s="759">
        <v>4426.26</v>
      </c>
      <c r="E85" s="759">
        <v>2622.25</v>
      </c>
    </row>
    <row r="86" spans="1:5" ht="31.5" customHeight="1" x14ac:dyDescent="0.25">
      <c r="A86" s="760" t="s">
        <v>4551</v>
      </c>
      <c r="B86" s="760" t="s">
        <v>4551</v>
      </c>
      <c r="C86" s="1225" t="s">
        <v>4552</v>
      </c>
      <c r="D86" s="1222"/>
      <c r="E86" s="1223"/>
    </row>
    <row r="87" spans="1:5" ht="15.75" x14ac:dyDescent="0.25">
      <c r="A87" s="758" t="s">
        <v>5687</v>
      </c>
      <c r="B87" s="767" t="s">
        <v>4931</v>
      </c>
      <c r="C87" s="768" t="s">
        <v>4930</v>
      </c>
      <c r="D87" s="759">
        <v>1017.8</v>
      </c>
      <c r="E87" s="759">
        <v>1017.8</v>
      </c>
    </row>
    <row r="88" spans="1:5" ht="15.75" x14ac:dyDescent="0.25">
      <c r="A88" s="758" t="s">
        <v>5687</v>
      </c>
      <c r="B88" s="767" t="s">
        <v>4929</v>
      </c>
      <c r="C88" s="768" t="s">
        <v>4928</v>
      </c>
      <c r="D88" s="759">
        <v>1017.8</v>
      </c>
      <c r="E88" s="759">
        <v>1017.8</v>
      </c>
    </row>
    <row r="89" spans="1:5" ht="15.75" x14ac:dyDescent="0.25">
      <c r="A89" s="758" t="s">
        <v>5688</v>
      </c>
      <c r="B89" s="767" t="s">
        <v>4927</v>
      </c>
      <c r="C89" s="768" t="s">
        <v>3822</v>
      </c>
      <c r="D89" s="759">
        <v>596.5</v>
      </c>
      <c r="E89" s="759">
        <v>596.5</v>
      </c>
    </row>
    <row r="90" spans="1:5" ht="15.75" x14ac:dyDescent="0.25">
      <c r="A90" s="758" t="s">
        <v>5688</v>
      </c>
      <c r="B90" s="767" t="s">
        <v>4926</v>
      </c>
      <c r="C90" s="768" t="s">
        <v>4925</v>
      </c>
      <c r="D90" s="759">
        <v>596.5</v>
      </c>
      <c r="E90" s="759">
        <v>596.5</v>
      </c>
    </row>
    <row r="91" spans="1:5" ht="15.75" x14ac:dyDescent="0.25">
      <c r="A91" s="758" t="s">
        <v>5688</v>
      </c>
      <c r="B91" s="767" t="s">
        <v>4924</v>
      </c>
      <c r="C91" s="768" t="s">
        <v>4923</v>
      </c>
      <c r="D91" s="759">
        <v>596.5</v>
      </c>
      <c r="E91" s="759">
        <v>596.5</v>
      </c>
    </row>
    <row r="92" spans="1:5" ht="15.75" x14ac:dyDescent="0.25">
      <c r="A92" s="758" t="s">
        <v>5688</v>
      </c>
      <c r="B92" s="767" t="s">
        <v>4922</v>
      </c>
      <c r="C92" s="768" t="s">
        <v>4921</v>
      </c>
      <c r="D92" s="759">
        <v>596.5</v>
      </c>
      <c r="E92" s="759">
        <v>596.5</v>
      </c>
    </row>
    <row r="93" spans="1:5" ht="15.75" x14ac:dyDescent="0.25">
      <c r="A93" s="758" t="s">
        <v>5689</v>
      </c>
      <c r="B93" s="767" t="s">
        <v>4920</v>
      </c>
      <c r="C93" s="768" t="s">
        <v>4919</v>
      </c>
      <c r="D93" s="759">
        <v>769.4</v>
      </c>
      <c r="E93" s="759">
        <v>769.4</v>
      </c>
    </row>
    <row r="94" spans="1:5" ht="15.75" x14ac:dyDescent="0.25">
      <c r="A94" s="758" t="s">
        <v>5689</v>
      </c>
      <c r="B94" s="767" t="s">
        <v>4918</v>
      </c>
      <c r="C94" s="768" t="s">
        <v>4917</v>
      </c>
      <c r="D94" s="759">
        <v>769.4</v>
      </c>
      <c r="E94" s="759">
        <v>769.4</v>
      </c>
    </row>
    <row r="95" spans="1:5" ht="31.5" x14ac:dyDescent="0.25">
      <c r="A95" s="758" t="s">
        <v>5689</v>
      </c>
      <c r="B95" s="767" t="s">
        <v>4916</v>
      </c>
      <c r="C95" s="768" t="s">
        <v>4915</v>
      </c>
      <c r="D95" s="759">
        <v>769.4</v>
      </c>
      <c r="E95" s="759">
        <v>769.4</v>
      </c>
    </row>
    <row r="96" spans="1:5" ht="31.5" x14ac:dyDescent="0.25">
      <c r="A96" s="758" t="s">
        <v>5689</v>
      </c>
      <c r="B96" s="767" t="s">
        <v>4914</v>
      </c>
      <c r="C96" s="768" t="s">
        <v>4913</v>
      </c>
      <c r="D96" s="759">
        <v>769.4</v>
      </c>
      <c r="E96" s="759">
        <v>769.4</v>
      </c>
    </row>
    <row r="97" spans="1:5" ht="31.5" x14ac:dyDescent="0.25">
      <c r="A97" s="758" t="s">
        <v>5689</v>
      </c>
      <c r="B97" s="767" t="s">
        <v>4912</v>
      </c>
      <c r="C97" s="768" t="s">
        <v>4911</v>
      </c>
      <c r="D97" s="759">
        <v>769.4</v>
      </c>
      <c r="E97" s="759">
        <v>769.4</v>
      </c>
    </row>
    <row r="98" spans="1:5" ht="15.75" x14ac:dyDescent="0.25">
      <c r="A98" s="758" t="s">
        <v>5689</v>
      </c>
      <c r="B98" s="767" t="s">
        <v>4910</v>
      </c>
      <c r="C98" s="768" t="s">
        <v>4909</v>
      </c>
      <c r="D98" s="759">
        <v>769.4</v>
      </c>
      <c r="E98" s="759">
        <v>769.4</v>
      </c>
    </row>
    <row r="99" spans="1:5" ht="31.5" x14ac:dyDescent="0.25">
      <c r="A99" s="758" t="s">
        <v>5689</v>
      </c>
      <c r="B99" s="767" t="s">
        <v>4908</v>
      </c>
      <c r="C99" s="768" t="s">
        <v>4907</v>
      </c>
      <c r="D99" s="759">
        <v>769.4</v>
      </c>
      <c r="E99" s="759">
        <v>769.4</v>
      </c>
    </row>
    <row r="100" spans="1:5" ht="15.75" x14ac:dyDescent="0.25">
      <c r="A100" s="758" t="s">
        <v>5689</v>
      </c>
      <c r="B100" s="767" t="s">
        <v>4906</v>
      </c>
      <c r="C100" s="768" t="s">
        <v>4905</v>
      </c>
      <c r="D100" s="759">
        <v>769.4</v>
      </c>
      <c r="E100" s="759">
        <v>769.4</v>
      </c>
    </row>
    <row r="101" spans="1:5" ht="31.5" x14ac:dyDescent="0.25">
      <c r="A101" s="758" t="s">
        <v>5689</v>
      </c>
      <c r="B101" s="767" t="s">
        <v>4904</v>
      </c>
      <c r="C101" s="768" t="s">
        <v>4903</v>
      </c>
      <c r="D101" s="759">
        <v>769.4</v>
      </c>
      <c r="E101" s="759">
        <v>769.4</v>
      </c>
    </row>
    <row r="102" spans="1:5" ht="31.5" x14ac:dyDescent="0.25">
      <c r="A102" s="758" t="s">
        <v>5689</v>
      </c>
      <c r="B102" s="767" t="s">
        <v>4902</v>
      </c>
      <c r="C102" s="768" t="s">
        <v>4901</v>
      </c>
      <c r="D102" s="759">
        <v>769.4</v>
      </c>
      <c r="E102" s="759">
        <v>769.4</v>
      </c>
    </row>
    <row r="103" spans="1:5" ht="31.5" x14ac:dyDescent="0.25">
      <c r="A103" s="758" t="s">
        <v>5689</v>
      </c>
      <c r="B103" s="767" t="s">
        <v>4900</v>
      </c>
      <c r="C103" s="768" t="s">
        <v>4899</v>
      </c>
      <c r="D103" s="759">
        <v>769.4</v>
      </c>
      <c r="E103" s="759">
        <v>769.4</v>
      </c>
    </row>
    <row r="104" spans="1:5" ht="31.5" x14ac:dyDescent="0.25">
      <c r="A104" s="758" t="s">
        <v>5689</v>
      </c>
      <c r="B104" s="767" t="s">
        <v>4898</v>
      </c>
      <c r="C104" s="768" t="s">
        <v>4897</v>
      </c>
      <c r="D104" s="759">
        <v>769.4</v>
      </c>
      <c r="E104" s="759">
        <v>769.4</v>
      </c>
    </row>
    <row r="105" spans="1:5" ht="15.75" x14ac:dyDescent="0.25">
      <c r="A105" s="758" t="s">
        <v>5689</v>
      </c>
      <c r="B105" s="767" t="s">
        <v>4896</v>
      </c>
      <c r="C105" s="768" t="s">
        <v>4895</v>
      </c>
      <c r="D105" s="759">
        <v>769.4</v>
      </c>
      <c r="E105" s="759">
        <v>769.4</v>
      </c>
    </row>
    <row r="106" spans="1:5" ht="15.75" x14ac:dyDescent="0.25">
      <c r="A106" s="758" t="s">
        <v>5689</v>
      </c>
      <c r="B106" s="767" t="s">
        <v>4894</v>
      </c>
      <c r="C106" s="768" t="s">
        <v>4893</v>
      </c>
      <c r="D106" s="759">
        <v>769.4</v>
      </c>
      <c r="E106" s="759">
        <v>769.4</v>
      </c>
    </row>
    <row r="107" spans="1:5" ht="15.75" x14ac:dyDescent="0.25">
      <c r="A107" s="758" t="s">
        <v>5689</v>
      </c>
      <c r="B107" s="767" t="s">
        <v>4892</v>
      </c>
      <c r="C107" s="768" t="s">
        <v>4891</v>
      </c>
      <c r="D107" s="759">
        <v>769.4</v>
      </c>
      <c r="E107" s="759">
        <v>769.4</v>
      </c>
    </row>
    <row r="108" spans="1:5" ht="15.75" x14ac:dyDescent="0.25">
      <c r="A108" s="758" t="s">
        <v>5689</v>
      </c>
      <c r="B108" s="767" t="s">
        <v>4890</v>
      </c>
      <c r="C108" s="768" t="s">
        <v>4889</v>
      </c>
      <c r="D108" s="759">
        <v>769.4</v>
      </c>
      <c r="E108" s="759">
        <v>769.4</v>
      </c>
    </row>
    <row r="109" spans="1:5" ht="15.75" x14ac:dyDescent="0.25">
      <c r="A109" s="758" t="s">
        <v>5689</v>
      </c>
      <c r="B109" s="767" t="s">
        <v>4888</v>
      </c>
      <c r="C109" s="768" t="s">
        <v>4887</v>
      </c>
      <c r="D109" s="759">
        <v>769.4</v>
      </c>
      <c r="E109" s="759">
        <v>769.4</v>
      </c>
    </row>
    <row r="110" spans="1:5" ht="15.75" x14ac:dyDescent="0.25">
      <c r="A110" s="758" t="s">
        <v>5689</v>
      </c>
      <c r="B110" s="767" t="s">
        <v>4886</v>
      </c>
      <c r="C110" s="768" t="s">
        <v>4885</v>
      </c>
      <c r="D110" s="759">
        <v>769.4</v>
      </c>
      <c r="E110" s="759">
        <v>769.4</v>
      </c>
    </row>
    <row r="111" spans="1:5" ht="15.75" x14ac:dyDescent="0.25">
      <c r="A111" s="758" t="s">
        <v>5689</v>
      </c>
      <c r="B111" s="767" t="s">
        <v>4884</v>
      </c>
      <c r="C111" s="768" t="s">
        <v>4883</v>
      </c>
      <c r="D111" s="759">
        <v>769.4</v>
      </c>
      <c r="E111" s="759">
        <v>769.4</v>
      </c>
    </row>
    <row r="112" spans="1:5" ht="15.75" x14ac:dyDescent="0.25">
      <c r="A112" s="758" t="s">
        <v>5689</v>
      </c>
      <c r="B112" s="767" t="s">
        <v>4882</v>
      </c>
      <c r="C112" s="768" t="s">
        <v>4881</v>
      </c>
      <c r="D112" s="759">
        <v>769.4</v>
      </c>
      <c r="E112" s="759">
        <v>769.4</v>
      </c>
    </row>
    <row r="113" spans="1:5" ht="15.75" x14ac:dyDescent="0.25">
      <c r="A113" s="758" t="s">
        <v>5689</v>
      </c>
      <c r="B113" s="767" t="s">
        <v>4880</v>
      </c>
      <c r="C113" s="768" t="s">
        <v>4879</v>
      </c>
      <c r="D113" s="759">
        <v>769.4</v>
      </c>
      <c r="E113" s="759">
        <v>769.4</v>
      </c>
    </row>
    <row r="114" spans="1:5" ht="15.75" x14ac:dyDescent="0.25">
      <c r="A114" s="758" t="s">
        <v>5689</v>
      </c>
      <c r="B114" s="767" t="s">
        <v>4878</v>
      </c>
      <c r="C114" s="768" t="s">
        <v>4877</v>
      </c>
      <c r="D114" s="759">
        <v>769.4</v>
      </c>
      <c r="E114" s="759">
        <v>769.4</v>
      </c>
    </row>
    <row r="115" spans="1:5" ht="31.5" x14ac:dyDescent="0.25">
      <c r="A115" s="758" t="s">
        <v>5689</v>
      </c>
      <c r="B115" s="767" t="s">
        <v>4876</v>
      </c>
      <c r="C115" s="768" t="s">
        <v>4875</v>
      </c>
      <c r="D115" s="759">
        <v>769.4</v>
      </c>
      <c r="E115" s="759">
        <v>769.4</v>
      </c>
    </row>
    <row r="116" spans="1:5" ht="15.75" x14ac:dyDescent="0.25">
      <c r="A116" s="758" t="s">
        <v>5689</v>
      </c>
      <c r="B116" s="767" t="s">
        <v>4874</v>
      </c>
      <c r="C116" s="768" t="s">
        <v>4873</v>
      </c>
      <c r="D116" s="759">
        <v>769.4</v>
      </c>
      <c r="E116" s="759">
        <v>769.4</v>
      </c>
    </row>
    <row r="117" spans="1:5" ht="15.75" x14ac:dyDescent="0.25">
      <c r="A117" s="758" t="s">
        <v>5689</v>
      </c>
      <c r="B117" s="767" t="s">
        <v>4872</v>
      </c>
      <c r="C117" s="768" t="s">
        <v>4871</v>
      </c>
      <c r="D117" s="759">
        <v>769.4</v>
      </c>
      <c r="E117" s="759">
        <v>769.4</v>
      </c>
    </row>
    <row r="118" spans="1:5" ht="15.75" x14ac:dyDescent="0.25">
      <c r="A118" s="758" t="s">
        <v>5689</v>
      </c>
      <c r="B118" s="767" t="s">
        <v>4870</v>
      </c>
      <c r="C118" s="768" t="s">
        <v>4869</v>
      </c>
      <c r="D118" s="759">
        <v>769.4</v>
      </c>
      <c r="E118" s="759">
        <v>769.4</v>
      </c>
    </row>
    <row r="119" spans="1:5" ht="31.5" x14ac:dyDescent="0.25">
      <c r="A119" s="758" t="s">
        <v>5689</v>
      </c>
      <c r="B119" s="767" t="s">
        <v>4868</v>
      </c>
      <c r="C119" s="768" t="s">
        <v>4867</v>
      </c>
      <c r="D119" s="759">
        <v>769.4</v>
      </c>
      <c r="E119" s="759">
        <v>769.4</v>
      </c>
    </row>
    <row r="120" spans="1:5" ht="15.75" x14ac:dyDescent="0.25">
      <c r="A120" s="758" t="s">
        <v>5689</v>
      </c>
      <c r="B120" s="767" t="s">
        <v>4866</v>
      </c>
      <c r="C120" s="768" t="s">
        <v>4865</v>
      </c>
      <c r="D120" s="759">
        <v>769.4</v>
      </c>
      <c r="E120" s="759">
        <v>769.4</v>
      </c>
    </row>
    <row r="121" spans="1:5" ht="15.75" x14ac:dyDescent="0.25">
      <c r="A121" s="758" t="s">
        <v>5689</v>
      </c>
      <c r="B121" s="767" t="s">
        <v>4864</v>
      </c>
      <c r="C121" s="768" t="s">
        <v>4863</v>
      </c>
      <c r="D121" s="759">
        <v>769.4</v>
      </c>
      <c r="E121" s="759">
        <v>769.4</v>
      </c>
    </row>
    <row r="122" spans="1:5" x14ac:dyDescent="0.25">
      <c r="A122" s="926"/>
      <c r="B122" s="926"/>
      <c r="C122" s="761"/>
      <c r="D122" s="977"/>
      <c r="E122" s="978"/>
    </row>
    <row r="123" spans="1:5" ht="15.75" x14ac:dyDescent="0.25">
      <c r="A123" s="760" t="s">
        <v>4553</v>
      </c>
      <c r="B123" s="760" t="s">
        <v>4553</v>
      </c>
      <c r="C123" s="1225" t="s">
        <v>3985</v>
      </c>
      <c r="D123" s="1222"/>
      <c r="E123" s="1223"/>
    </row>
    <row r="124" spans="1:5" ht="15.75" x14ac:dyDescent="0.25">
      <c r="A124" s="758" t="s">
        <v>5690</v>
      </c>
      <c r="B124" s="767" t="s">
        <v>4862</v>
      </c>
      <c r="C124" s="768" t="s">
        <v>3987</v>
      </c>
      <c r="D124" s="759">
        <v>1305.8</v>
      </c>
      <c r="E124" s="759">
        <v>1305.8</v>
      </c>
    </row>
    <row r="125" spans="1:5" ht="31.5" x14ac:dyDescent="0.25">
      <c r="A125" s="758" t="s">
        <v>5690</v>
      </c>
      <c r="B125" s="767" t="s">
        <v>4861</v>
      </c>
      <c r="C125" s="768" t="s">
        <v>4860</v>
      </c>
      <c r="D125" s="759">
        <v>1305.8</v>
      </c>
      <c r="E125" s="759">
        <v>1305.8</v>
      </c>
    </row>
    <row r="126" spans="1:5" ht="15.75" x14ac:dyDescent="0.25">
      <c r="A126" s="758" t="s">
        <v>5690</v>
      </c>
      <c r="B126" s="767" t="s">
        <v>4859</v>
      </c>
      <c r="C126" s="768" t="s">
        <v>4858</v>
      </c>
      <c r="D126" s="759">
        <v>1305.8</v>
      </c>
      <c r="E126" s="759">
        <v>1305.8</v>
      </c>
    </row>
    <row r="127" spans="1:5" ht="15.75" x14ac:dyDescent="0.25">
      <c r="A127" s="758" t="s">
        <v>5690</v>
      </c>
      <c r="B127" s="767" t="s">
        <v>4857</v>
      </c>
      <c r="C127" s="768" t="s">
        <v>4856</v>
      </c>
      <c r="D127" s="759">
        <v>1305.8</v>
      </c>
      <c r="E127" s="759">
        <v>1305.8</v>
      </c>
    </row>
    <row r="128" spans="1:5" ht="31.5" x14ac:dyDescent="0.25">
      <c r="A128" s="758" t="s">
        <v>5690</v>
      </c>
      <c r="B128" s="767" t="s">
        <v>4855</v>
      </c>
      <c r="C128" s="768" t="s">
        <v>4854</v>
      </c>
      <c r="D128" s="759">
        <v>1305.8</v>
      </c>
      <c r="E128" s="759">
        <v>1305.8</v>
      </c>
    </row>
    <row r="129" spans="1:5" ht="15.75" x14ac:dyDescent="0.25">
      <c r="A129" s="758" t="s">
        <v>5690</v>
      </c>
      <c r="B129" s="767" t="s">
        <v>4853</v>
      </c>
      <c r="C129" s="768" t="s">
        <v>4852</v>
      </c>
      <c r="D129" s="759">
        <v>1305.8</v>
      </c>
      <c r="E129" s="759">
        <v>1305.8</v>
      </c>
    </row>
    <row r="130" spans="1:5" ht="15.75" x14ac:dyDescent="0.25">
      <c r="A130" s="758" t="s">
        <v>5691</v>
      </c>
      <c r="B130" s="767" t="s">
        <v>4851</v>
      </c>
      <c r="C130" s="768" t="s">
        <v>3989</v>
      </c>
      <c r="D130" s="759">
        <v>2141.4</v>
      </c>
      <c r="E130" s="759">
        <v>2141.4</v>
      </c>
    </row>
    <row r="131" spans="1:5" ht="15.75" x14ac:dyDescent="0.25">
      <c r="A131" s="758" t="s">
        <v>5691</v>
      </c>
      <c r="B131" s="767" t="s">
        <v>4850</v>
      </c>
      <c r="C131" s="768" t="s">
        <v>4849</v>
      </c>
      <c r="D131" s="759">
        <v>2141.4</v>
      </c>
      <c r="E131" s="759">
        <v>2141.4</v>
      </c>
    </row>
    <row r="132" spans="1:5" ht="15.75" x14ac:dyDescent="0.25">
      <c r="A132" s="758" t="s">
        <v>5692</v>
      </c>
      <c r="B132" s="767" t="s">
        <v>4848</v>
      </c>
      <c r="C132" s="768" t="s">
        <v>4847</v>
      </c>
      <c r="D132" s="759">
        <v>4596.3</v>
      </c>
      <c r="E132" s="759">
        <v>4596.3</v>
      </c>
    </row>
    <row r="133" spans="1:5" ht="15.75" x14ac:dyDescent="0.25">
      <c r="A133" s="758" t="s">
        <v>5693</v>
      </c>
      <c r="B133" s="767" t="s">
        <v>4846</v>
      </c>
      <c r="C133" s="768" t="s">
        <v>3993</v>
      </c>
      <c r="D133" s="759">
        <v>1203.5999999999999</v>
      </c>
      <c r="E133" s="759">
        <v>1203.5999999999999</v>
      </c>
    </row>
    <row r="134" spans="1:5" ht="15.75" x14ac:dyDescent="0.25">
      <c r="A134" s="758" t="s">
        <v>5693</v>
      </c>
      <c r="B134" s="767" t="s">
        <v>4845</v>
      </c>
      <c r="C134" s="768" t="s">
        <v>4844</v>
      </c>
      <c r="D134" s="759">
        <v>1203.5999999999999</v>
      </c>
      <c r="E134" s="759">
        <v>1203.5999999999999</v>
      </c>
    </row>
    <row r="135" spans="1:5" ht="15.75" x14ac:dyDescent="0.25">
      <c r="A135" s="758" t="s">
        <v>5693</v>
      </c>
      <c r="B135" s="767" t="s">
        <v>4843</v>
      </c>
      <c r="C135" s="768" t="s">
        <v>4842</v>
      </c>
      <c r="D135" s="759">
        <v>1203.5999999999999</v>
      </c>
      <c r="E135" s="759">
        <v>1203.5999999999999</v>
      </c>
    </row>
    <row r="136" spans="1:5" ht="15.75" x14ac:dyDescent="0.25">
      <c r="A136" s="758" t="s">
        <v>5693</v>
      </c>
      <c r="B136" s="767" t="s">
        <v>4841</v>
      </c>
      <c r="C136" s="768" t="s">
        <v>4840</v>
      </c>
      <c r="D136" s="759">
        <v>1203.5999999999999</v>
      </c>
      <c r="E136" s="759">
        <v>1203.5999999999999</v>
      </c>
    </row>
    <row r="137" spans="1:5" ht="15.75" x14ac:dyDescent="0.25">
      <c r="A137" s="758" t="s">
        <v>5693</v>
      </c>
      <c r="B137" s="767" t="s">
        <v>4839</v>
      </c>
      <c r="C137" s="768" t="s">
        <v>4838</v>
      </c>
      <c r="D137" s="759">
        <v>1203.5999999999999</v>
      </c>
      <c r="E137" s="759">
        <v>1203.5999999999999</v>
      </c>
    </row>
    <row r="138" spans="1:5" ht="15.75" x14ac:dyDescent="0.25">
      <c r="A138" s="758" t="s">
        <v>5693</v>
      </c>
      <c r="B138" s="767" t="s">
        <v>4837</v>
      </c>
      <c r="C138" s="768" t="s">
        <v>4836</v>
      </c>
      <c r="D138" s="759">
        <v>1203.5999999999999</v>
      </c>
      <c r="E138" s="759">
        <v>1203.5999999999999</v>
      </c>
    </row>
    <row r="139" spans="1:5" ht="15.75" x14ac:dyDescent="0.25">
      <c r="A139" s="758" t="s">
        <v>5694</v>
      </c>
      <c r="B139" s="767" t="s">
        <v>4835</v>
      </c>
      <c r="C139" s="768" t="s">
        <v>3995</v>
      </c>
      <c r="D139" s="759">
        <v>692.5</v>
      </c>
      <c r="E139" s="759">
        <v>692.5</v>
      </c>
    </row>
    <row r="140" spans="1:5" ht="15.75" x14ac:dyDescent="0.25">
      <c r="A140" s="758" t="s">
        <v>5695</v>
      </c>
      <c r="B140" s="767" t="s">
        <v>4834</v>
      </c>
      <c r="C140" s="768" t="s">
        <v>4833</v>
      </c>
      <c r="D140" s="759">
        <v>738.8</v>
      </c>
      <c r="E140" s="759">
        <v>738.8</v>
      </c>
    </row>
    <row r="141" spans="1:5" ht="15.75" x14ac:dyDescent="0.25">
      <c r="A141" s="758" t="s">
        <v>5695</v>
      </c>
      <c r="B141" s="767" t="s">
        <v>4832</v>
      </c>
      <c r="C141" s="768" t="s">
        <v>4831</v>
      </c>
      <c r="D141" s="759">
        <v>738.8</v>
      </c>
      <c r="E141" s="759">
        <v>738.8</v>
      </c>
    </row>
    <row r="142" spans="1:5" ht="15.75" x14ac:dyDescent="0.25">
      <c r="A142" s="758" t="s">
        <v>5695</v>
      </c>
      <c r="B142" s="767" t="s">
        <v>4830</v>
      </c>
      <c r="C142" s="768" t="s">
        <v>4829</v>
      </c>
      <c r="D142" s="759">
        <v>738.8</v>
      </c>
      <c r="E142" s="759">
        <v>738.8</v>
      </c>
    </row>
    <row r="143" spans="1:5" ht="15.75" x14ac:dyDescent="0.25">
      <c r="A143" s="758" t="s">
        <v>5695</v>
      </c>
      <c r="B143" s="767" t="s">
        <v>4828</v>
      </c>
      <c r="C143" s="768" t="s">
        <v>4827</v>
      </c>
      <c r="D143" s="759">
        <v>738.8</v>
      </c>
      <c r="E143" s="759">
        <v>738.8</v>
      </c>
    </row>
    <row r="144" spans="1:5" ht="15.75" x14ac:dyDescent="0.25">
      <c r="A144" s="758" t="s">
        <v>5695</v>
      </c>
      <c r="B144" s="767" t="s">
        <v>4826</v>
      </c>
      <c r="C144" s="768" t="s">
        <v>4825</v>
      </c>
      <c r="D144" s="759">
        <v>738.8</v>
      </c>
      <c r="E144" s="759">
        <v>738.8</v>
      </c>
    </row>
    <row r="145" spans="1:5" ht="15.75" x14ac:dyDescent="0.25">
      <c r="A145" s="758" t="s">
        <v>5695</v>
      </c>
      <c r="B145" s="767" t="s">
        <v>4824</v>
      </c>
      <c r="C145" s="768" t="s">
        <v>4823</v>
      </c>
      <c r="D145" s="759">
        <v>738.8</v>
      </c>
      <c r="E145" s="759">
        <v>738.8</v>
      </c>
    </row>
    <row r="146" spans="1:5" ht="15.75" x14ac:dyDescent="0.25">
      <c r="A146" s="758" t="s">
        <v>5695</v>
      </c>
      <c r="B146" s="767" t="s">
        <v>4822</v>
      </c>
      <c r="C146" s="768" t="s">
        <v>4821</v>
      </c>
      <c r="D146" s="759">
        <v>738.8</v>
      </c>
      <c r="E146" s="759">
        <v>738.8</v>
      </c>
    </row>
    <row r="147" spans="1:5" ht="15.75" x14ac:dyDescent="0.25">
      <c r="A147" s="758" t="s">
        <v>5695</v>
      </c>
      <c r="B147" s="767" t="s">
        <v>4820</v>
      </c>
      <c r="C147" s="768" t="s">
        <v>4819</v>
      </c>
      <c r="D147" s="759">
        <v>738.8</v>
      </c>
      <c r="E147" s="759">
        <v>738.8</v>
      </c>
    </row>
    <row r="148" spans="1:5" ht="15.75" x14ac:dyDescent="0.25">
      <c r="A148" s="758" t="s">
        <v>5696</v>
      </c>
      <c r="B148" s="767" t="s">
        <v>4818</v>
      </c>
      <c r="C148" s="768" t="s">
        <v>4817</v>
      </c>
      <c r="D148" s="759">
        <v>738.8</v>
      </c>
      <c r="E148" s="759">
        <v>738.8</v>
      </c>
    </row>
    <row r="149" spans="1:5" ht="15.75" x14ac:dyDescent="0.25">
      <c r="A149" s="758" t="s">
        <v>5696</v>
      </c>
      <c r="B149" s="767" t="s">
        <v>4816</v>
      </c>
      <c r="C149" s="768" t="s">
        <v>4815</v>
      </c>
      <c r="D149" s="759">
        <v>738.8</v>
      </c>
      <c r="E149" s="759">
        <v>738.8</v>
      </c>
    </row>
    <row r="150" spans="1:5" ht="15.75" x14ac:dyDescent="0.25">
      <c r="A150" s="758" t="s">
        <v>5696</v>
      </c>
      <c r="B150" s="767" t="s">
        <v>4814</v>
      </c>
      <c r="C150" s="768" t="s">
        <v>4813</v>
      </c>
      <c r="D150" s="759">
        <v>738.8</v>
      </c>
      <c r="E150" s="759">
        <v>738.8</v>
      </c>
    </row>
    <row r="151" spans="1:5" x14ac:dyDescent="0.25">
      <c r="A151" s="926"/>
      <c r="B151" s="926"/>
      <c r="C151" s="761"/>
      <c r="D151" s="977"/>
      <c r="E151" s="978"/>
    </row>
    <row r="152" spans="1:5" ht="47.25" customHeight="1" x14ac:dyDescent="0.25">
      <c r="A152" s="760" t="s">
        <v>4554</v>
      </c>
      <c r="B152" s="756" t="s">
        <v>4554</v>
      </c>
      <c r="C152" s="1225" t="s">
        <v>5705</v>
      </c>
      <c r="D152" s="1222"/>
      <c r="E152" s="1223"/>
    </row>
    <row r="153" spans="1:5" ht="22.5" customHeight="1" x14ac:dyDescent="0.25">
      <c r="A153" s="760"/>
      <c r="B153" s="1222" t="s">
        <v>5706</v>
      </c>
      <c r="C153" s="1222"/>
      <c r="D153" s="1222"/>
      <c r="E153" s="1223"/>
    </row>
    <row r="154" spans="1:5" ht="45" x14ac:dyDescent="0.25">
      <c r="A154" s="1015" t="s">
        <v>4555</v>
      </c>
      <c r="B154" s="1016" t="s">
        <v>5635</v>
      </c>
      <c r="C154" s="762" t="s">
        <v>4774</v>
      </c>
      <c r="D154" s="979">
        <v>313.2</v>
      </c>
      <c r="E154" s="979">
        <v>313.2</v>
      </c>
    </row>
    <row r="155" spans="1:5" ht="45" x14ac:dyDescent="0.25">
      <c r="A155" s="1015" t="s">
        <v>4556</v>
      </c>
      <c r="B155" s="1016" t="s">
        <v>5636</v>
      </c>
      <c r="C155" s="762" t="s">
        <v>4775</v>
      </c>
      <c r="D155" s="979">
        <v>415.5</v>
      </c>
      <c r="E155" s="979">
        <v>415.5</v>
      </c>
    </row>
    <row r="156" spans="1:5" ht="47.25" customHeight="1" x14ac:dyDescent="0.25">
      <c r="A156" s="1015" t="s">
        <v>4557</v>
      </c>
      <c r="B156" s="1016" t="s">
        <v>5637</v>
      </c>
      <c r="C156" s="762" t="s">
        <v>4776</v>
      </c>
      <c r="D156" s="979">
        <v>468.4</v>
      </c>
      <c r="E156" s="979">
        <v>468.4</v>
      </c>
    </row>
    <row r="157" spans="1:5" ht="30" x14ac:dyDescent="0.25">
      <c r="A157" s="758" t="s">
        <v>4558</v>
      </c>
      <c r="B157" s="758" t="s">
        <v>5633</v>
      </c>
      <c r="C157" s="763" t="s">
        <v>4559</v>
      </c>
      <c r="D157" s="759">
        <v>588.78</v>
      </c>
      <c r="E157" s="759">
        <v>588.78</v>
      </c>
    </row>
    <row r="158" spans="1:5" ht="30" x14ac:dyDescent="0.25">
      <c r="A158" s="758" t="s">
        <v>4560</v>
      </c>
      <c r="B158" s="758" t="s">
        <v>5634</v>
      </c>
      <c r="C158" s="763" t="s">
        <v>4561</v>
      </c>
      <c r="D158" s="759">
        <v>658.45</v>
      </c>
      <c r="E158" s="759">
        <v>658.45</v>
      </c>
    </row>
    <row r="159" spans="1:5" ht="21.75" customHeight="1" x14ac:dyDescent="0.25">
      <c r="A159" s="760" t="s">
        <v>4554</v>
      </c>
      <c r="B159" s="1222" t="s">
        <v>5707</v>
      </c>
      <c r="C159" s="1222"/>
      <c r="D159" s="1222"/>
      <c r="E159" s="1223"/>
    </row>
    <row r="160" spans="1:5" x14ac:dyDescent="0.25">
      <c r="A160" s="758" t="s">
        <v>4562</v>
      </c>
      <c r="B160" s="758" t="s">
        <v>5652</v>
      </c>
      <c r="C160" s="763" t="s">
        <v>4563</v>
      </c>
      <c r="D160" s="759">
        <v>1078.7</v>
      </c>
      <c r="E160" s="759">
        <v>1078.7</v>
      </c>
    </row>
    <row r="161" spans="1:5" x14ac:dyDescent="0.25">
      <c r="A161" s="758" t="s">
        <v>4564</v>
      </c>
      <c r="B161" s="758" t="s">
        <v>5653</v>
      </c>
      <c r="C161" s="763" t="s">
        <v>4565</v>
      </c>
      <c r="D161" s="759">
        <v>2264</v>
      </c>
      <c r="E161" s="759">
        <v>2264</v>
      </c>
    </row>
    <row r="162" spans="1:5" ht="30" x14ac:dyDescent="0.25">
      <c r="A162" s="758" t="s">
        <v>4566</v>
      </c>
      <c r="B162" s="758" t="s">
        <v>5654</v>
      </c>
      <c r="C162" s="763" t="s">
        <v>4567</v>
      </c>
      <c r="D162" s="759">
        <v>3984.5</v>
      </c>
      <c r="E162" s="759">
        <v>3984.5</v>
      </c>
    </row>
    <row r="163" spans="1:5" ht="30" x14ac:dyDescent="0.25">
      <c r="A163" s="758" t="s">
        <v>4568</v>
      </c>
      <c r="B163" s="758" t="s">
        <v>5655</v>
      </c>
      <c r="C163" s="763" t="s">
        <v>4569</v>
      </c>
      <c r="D163" s="759">
        <v>1520.8</v>
      </c>
      <c r="E163" s="759">
        <v>1520.8</v>
      </c>
    </row>
    <row r="164" spans="1:5" x14ac:dyDescent="0.25">
      <c r="A164" s="758" t="s">
        <v>4570</v>
      </c>
      <c r="B164" s="758" t="s">
        <v>5656</v>
      </c>
      <c r="C164" s="763" t="s">
        <v>4571</v>
      </c>
      <c r="D164" s="759">
        <v>1566.5</v>
      </c>
      <c r="E164" s="759">
        <v>1566.5</v>
      </c>
    </row>
    <row r="165" spans="1:5" x14ac:dyDescent="0.25">
      <c r="A165" s="758" t="s">
        <v>4572</v>
      </c>
      <c r="B165" s="758" t="s">
        <v>5657</v>
      </c>
      <c r="C165" s="763" t="s">
        <v>4573</v>
      </c>
      <c r="D165" s="759">
        <v>1469.7</v>
      </c>
      <c r="E165" s="759">
        <v>1469.7</v>
      </c>
    </row>
    <row r="166" spans="1:5" ht="30" x14ac:dyDescent="0.25">
      <c r="A166" s="758" t="s">
        <v>4574</v>
      </c>
      <c r="B166" s="758" t="s">
        <v>5658</v>
      </c>
      <c r="C166" s="764" t="s">
        <v>4575</v>
      </c>
      <c r="D166" s="759">
        <v>15430</v>
      </c>
      <c r="E166" s="759">
        <v>15430</v>
      </c>
    </row>
    <row r="167" spans="1:5" ht="30" x14ac:dyDescent="0.25">
      <c r="A167" s="758" t="s">
        <v>4576</v>
      </c>
      <c r="B167" s="758" t="s">
        <v>5659</v>
      </c>
      <c r="C167" s="764" t="s">
        <v>4577</v>
      </c>
      <c r="D167" s="759">
        <v>14900</v>
      </c>
      <c r="E167" s="759">
        <v>14900</v>
      </c>
    </row>
    <row r="168" spans="1:5" ht="30" x14ac:dyDescent="0.25">
      <c r="A168" s="758" t="s">
        <v>4578</v>
      </c>
      <c r="B168" s="758" t="s">
        <v>5660</v>
      </c>
      <c r="C168" s="764" t="s">
        <v>4579</v>
      </c>
      <c r="D168" s="759">
        <v>14900</v>
      </c>
      <c r="E168" s="759">
        <v>14900</v>
      </c>
    </row>
    <row r="169" spans="1:5" ht="30" x14ac:dyDescent="0.25">
      <c r="A169" s="758" t="s">
        <v>4580</v>
      </c>
      <c r="B169" s="758" t="s">
        <v>5661</v>
      </c>
      <c r="C169" s="764" t="s">
        <v>4581</v>
      </c>
      <c r="D169" s="759">
        <v>11173</v>
      </c>
      <c r="E169" s="759">
        <v>11173</v>
      </c>
    </row>
    <row r="170" spans="1:5" ht="47.25" customHeight="1" x14ac:dyDescent="0.25">
      <c r="A170" s="756" t="s">
        <v>4582</v>
      </c>
      <c r="B170" s="756" t="s">
        <v>4582</v>
      </c>
      <c r="C170" s="1219" t="s">
        <v>5709</v>
      </c>
      <c r="D170" s="1220"/>
      <c r="E170" s="1221"/>
    </row>
    <row r="171" spans="1:5" ht="30" x14ac:dyDescent="0.25">
      <c r="A171" s="758" t="s">
        <v>4583</v>
      </c>
      <c r="B171" s="758" t="s">
        <v>5641</v>
      </c>
      <c r="C171" s="773" t="s">
        <v>5710</v>
      </c>
      <c r="D171" s="759">
        <v>11210</v>
      </c>
      <c r="E171" s="759">
        <v>11210</v>
      </c>
    </row>
    <row r="172" spans="1:5" ht="30" x14ac:dyDescent="0.25">
      <c r="A172" s="758" t="s">
        <v>4584</v>
      </c>
      <c r="B172" s="758" t="s">
        <v>5642</v>
      </c>
      <c r="C172" s="773" t="s">
        <v>5711</v>
      </c>
      <c r="D172" s="759">
        <v>8199</v>
      </c>
      <c r="E172" s="759">
        <v>8199</v>
      </c>
    </row>
    <row r="173" spans="1:5" ht="30" x14ac:dyDescent="0.25">
      <c r="A173" s="758" t="s">
        <v>4585</v>
      </c>
      <c r="B173" s="758" t="s">
        <v>5643</v>
      </c>
      <c r="C173" s="773" t="s">
        <v>5712</v>
      </c>
      <c r="D173" s="759">
        <v>8061</v>
      </c>
      <c r="E173" s="759">
        <v>8061</v>
      </c>
    </row>
    <row r="174" spans="1:5" ht="30" x14ac:dyDescent="0.25">
      <c r="A174" s="758" t="s">
        <v>4586</v>
      </c>
      <c r="B174" s="758" t="s">
        <v>5644</v>
      </c>
      <c r="C174" s="773" t="s">
        <v>5713</v>
      </c>
      <c r="D174" s="759">
        <v>8396</v>
      </c>
      <c r="E174" s="759">
        <v>8396</v>
      </c>
    </row>
    <row r="175" spans="1:5" ht="30" x14ac:dyDescent="0.25">
      <c r="A175" s="758" t="s">
        <v>4587</v>
      </c>
      <c r="B175" s="758" t="s">
        <v>5645</v>
      </c>
      <c r="C175" s="773" t="s">
        <v>5714</v>
      </c>
      <c r="D175" s="759">
        <v>7449</v>
      </c>
      <c r="E175" s="759">
        <v>7449</v>
      </c>
    </row>
    <row r="176" spans="1:5" ht="30" x14ac:dyDescent="0.25">
      <c r="A176" s="758" t="s">
        <v>4588</v>
      </c>
      <c r="B176" s="758" t="s">
        <v>5646</v>
      </c>
      <c r="C176" s="773" t="s">
        <v>5715</v>
      </c>
      <c r="D176" s="759">
        <v>7672</v>
      </c>
      <c r="E176" s="759">
        <v>7672</v>
      </c>
    </row>
    <row r="177" spans="1:5" ht="30" x14ac:dyDescent="0.25">
      <c r="A177" s="758" t="s">
        <v>4589</v>
      </c>
      <c r="B177" s="758" t="s">
        <v>5647</v>
      </c>
      <c r="C177" s="773" t="s">
        <v>5716</v>
      </c>
      <c r="D177" s="759">
        <v>8789</v>
      </c>
      <c r="E177" s="759">
        <v>8789</v>
      </c>
    </row>
    <row r="178" spans="1:5" ht="30" x14ac:dyDescent="0.25">
      <c r="A178" s="758" t="s">
        <v>4590</v>
      </c>
      <c r="B178" s="758" t="s">
        <v>5648</v>
      </c>
      <c r="C178" s="773" t="s">
        <v>4591</v>
      </c>
      <c r="D178" s="759">
        <v>18622</v>
      </c>
      <c r="E178" s="759">
        <v>18622</v>
      </c>
    </row>
    <row r="179" spans="1:5" ht="30" x14ac:dyDescent="0.25">
      <c r="A179" s="758" t="s">
        <v>4592</v>
      </c>
      <c r="B179" s="758" t="s">
        <v>5649</v>
      </c>
      <c r="C179" s="773" t="s">
        <v>5717</v>
      </c>
      <c r="D179" s="759">
        <v>7065</v>
      </c>
      <c r="E179" s="759">
        <v>7065</v>
      </c>
    </row>
    <row r="180" spans="1:5" ht="30" x14ac:dyDescent="0.25">
      <c r="A180" s="758" t="s">
        <v>4593</v>
      </c>
      <c r="B180" s="758" t="s">
        <v>5650</v>
      </c>
      <c r="C180" s="773" t="s">
        <v>5718</v>
      </c>
      <c r="D180" s="759">
        <v>17999</v>
      </c>
      <c r="E180" s="759">
        <v>17999</v>
      </c>
    </row>
    <row r="181" spans="1:5" ht="30" x14ac:dyDescent="0.25">
      <c r="A181" s="758" t="s">
        <v>4594</v>
      </c>
      <c r="B181" s="758" t="s">
        <v>5651</v>
      </c>
      <c r="C181" s="773" t="s">
        <v>4932</v>
      </c>
      <c r="D181" s="980">
        <v>19367</v>
      </c>
      <c r="E181" s="980">
        <v>19367</v>
      </c>
    </row>
    <row r="182" spans="1:5" x14ac:dyDescent="0.25">
      <c r="A182" s="758" t="s">
        <v>4595</v>
      </c>
      <c r="B182" s="758" t="s">
        <v>5662</v>
      </c>
      <c r="C182" s="773" t="s">
        <v>4933</v>
      </c>
      <c r="D182" s="980">
        <v>18515</v>
      </c>
      <c r="E182" s="980">
        <v>18515</v>
      </c>
    </row>
    <row r="183" spans="1:5" ht="30" x14ac:dyDescent="0.25">
      <c r="A183" s="758" t="s">
        <v>4596</v>
      </c>
      <c r="B183" s="758" t="s">
        <v>5663</v>
      </c>
      <c r="C183" s="774" t="s">
        <v>5719</v>
      </c>
      <c r="D183" s="981">
        <v>12103</v>
      </c>
      <c r="E183" s="981">
        <v>12103</v>
      </c>
    </row>
    <row r="184" spans="1:5" ht="45" x14ac:dyDescent="0.25">
      <c r="A184" s="758" t="s">
        <v>4597</v>
      </c>
      <c r="B184" s="758" t="s">
        <v>5664</v>
      </c>
      <c r="C184" s="762" t="s">
        <v>4934</v>
      </c>
      <c r="D184" s="981">
        <v>15961</v>
      </c>
      <c r="E184" s="981">
        <v>15961</v>
      </c>
    </row>
    <row r="185" spans="1:5" ht="60" x14ac:dyDescent="0.25">
      <c r="A185" s="758" t="s">
        <v>4598</v>
      </c>
      <c r="B185" s="758" t="s">
        <v>5665</v>
      </c>
      <c r="C185" s="762" t="s">
        <v>4935</v>
      </c>
      <c r="D185" s="981">
        <v>20218</v>
      </c>
      <c r="E185" s="981">
        <v>20218</v>
      </c>
    </row>
    <row r="186" spans="1:5" ht="60" x14ac:dyDescent="0.25">
      <c r="A186" s="758" t="s">
        <v>4599</v>
      </c>
      <c r="B186" s="758" t="s">
        <v>5666</v>
      </c>
      <c r="C186" s="762" t="s">
        <v>4936</v>
      </c>
      <c r="D186" s="981">
        <v>20218</v>
      </c>
      <c r="E186" s="981">
        <v>20218</v>
      </c>
    </row>
    <row r="187" spans="1:5" ht="90" x14ac:dyDescent="0.25">
      <c r="A187" s="758" t="s">
        <v>4600</v>
      </c>
      <c r="B187" s="758" t="s">
        <v>5667</v>
      </c>
      <c r="C187" s="762" t="s">
        <v>4937</v>
      </c>
      <c r="D187" s="981">
        <v>26602</v>
      </c>
      <c r="E187" s="981">
        <v>26602</v>
      </c>
    </row>
    <row r="188" spans="1:5" ht="63" customHeight="1" x14ac:dyDescent="0.25">
      <c r="A188" s="758" t="s">
        <v>4601</v>
      </c>
      <c r="B188" s="758" t="s">
        <v>5668</v>
      </c>
      <c r="C188" s="762" t="s">
        <v>4938</v>
      </c>
      <c r="D188" s="981">
        <v>14897</v>
      </c>
      <c r="E188" s="981">
        <v>14897</v>
      </c>
    </row>
    <row r="189" spans="1:5" ht="30" x14ac:dyDescent="0.25">
      <c r="A189" s="758" t="s">
        <v>4602</v>
      </c>
      <c r="B189" s="758" t="s">
        <v>5669</v>
      </c>
      <c r="C189" s="762" t="s">
        <v>4603</v>
      </c>
      <c r="D189" s="981">
        <v>29795</v>
      </c>
      <c r="E189" s="981">
        <v>29795</v>
      </c>
    </row>
    <row r="190" spans="1:5" ht="45" x14ac:dyDescent="0.25">
      <c r="A190" s="758" t="s">
        <v>4604</v>
      </c>
      <c r="B190" s="758" t="s">
        <v>5670</v>
      </c>
      <c r="C190" s="762" t="s">
        <v>4605</v>
      </c>
      <c r="D190" s="981">
        <v>47884</v>
      </c>
      <c r="E190" s="981">
        <v>47884</v>
      </c>
    </row>
    <row r="191" spans="1:5" x14ac:dyDescent="0.25">
      <c r="A191" s="758" t="s">
        <v>4606</v>
      </c>
      <c r="B191" s="758" t="s">
        <v>5671</v>
      </c>
      <c r="C191" s="762" t="s">
        <v>4607</v>
      </c>
      <c r="D191" s="981">
        <v>10503</v>
      </c>
      <c r="E191" s="981">
        <v>10503</v>
      </c>
    </row>
    <row r="192" spans="1:5" ht="30" x14ac:dyDescent="0.25">
      <c r="A192" s="758" t="s">
        <v>4608</v>
      </c>
      <c r="B192" s="758" t="s">
        <v>5672</v>
      </c>
      <c r="C192" s="762" t="s">
        <v>4609</v>
      </c>
      <c r="D192" s="981">
        <v>11173</v>
      </c>
      <c r="E192" s="981">
        <v>11173</v>
      </c>
    </row>
    <row r="193" spans="1:5" x14ac:dyDescent="0.25">
      <c r="A193" s="758" t="s">
        <v>4610</v>
      </c>
      <c r="B193" s="758" t="s">
        <v>5673</v>
      </c>
      <c r="C193" s="762" t="s">
        <v>4611</v>
      </c>
      <c r="D193" s="981">
        <v>19686</v>
      </c>
      <c r="E193" s="981">
        <v>19686</v>
      </c>
    </row>
    <row r="194" spans="1:5" ht="30" x14ac:dyDescent="0.25">
      <c r="A194" s="758" t="s">
        <v>4612</v>
      </c>
      <c r="B194" s="758" t="s">
        <v>5674</v>
      </c>
      <c r="C194" s="762" t="s">
        <v>4613</v>
      </c>
      <c r="D194" s="981">
        <v>12237</v>
      </c>
      <c r="E194" s="981">
        <v>12237</v>
      </c>
    </row>
    <row r="195" spans="1:5" x14ac:dyDescent="0.25">
      <c r="A195" s="758" t="s">
        <v>4614</v>
      </c>
      <c r="B195" s="758" t="s">
        <v>5675</v>
      </c>
      <c r="C195" s="762" t="s">
        <v>4615</v>
      </c>
      <c r="D195" s="981">
        <v>10535</v>
      </c>
      <c r="E195" s="981">
        <v>10535</v>
      </c>
    </row>
    <row r="196" spans="1:5" x14ac:dyDescent="0.25">
      <c r="A196" s="758" t="s">
        <v>4616</v>
      </c>
      <c r="B196" s="758" t="s">
        <v>5676</v>
      </c>
      <c r="C196" s="762" t="s">
        <v>4617</v>
      </c>
      <c r="D196" s="981">
        <v>11971</v>
      </c>
      <c r="E196" s="981">
        <v>11971</v>
      </c>
    </row>
    <row r="197" spans="1:5" x14ac:dyDescent="0.25">
      <c r="A197" s="758" t="s">
        <v>4618</v>
      </c>
      <c r="B197" s="758" t="s">
        <v>5677</v>
      </c>
      <c r="C197" s="762" t="s">
        <v>4619</v>
      </c>
      <c r="D197" s="981">
        <v>13620</v>
      </c>
      <c r="E197" s="981">
        <v>13620</v>
      </c>
    </row>
    <row r="198" spans="1:5" ht="30" x14ac:dyDescent="0.25">
      <c r="A198" s="758" t="s">
        <v>4620</v>
      </c>
      <c r="B198" s="758" t="s">
        <v>5678</v>
      </c>
      <c r="C198" s="762" t="s">
        <v>4621</v>
      </c>
      <c r="D198" s="981">
        <v>17558</v>
      </c>
      <c r="E198" s="981">
        <v>17558</v>
      </c>
    </row>
    <row r="199" spans="1:5" x14ac:dyDescent="0.25">
      <c r="A199" s="758" t="s">
        <v>4622</v>
      </c>
      <c r="B199" s="758" t="s">
        <v>5679</v>
      </c>
      <c r="C199" s="762" t="s">
        <v>4623</v>
      </c>
      <c r="D199" s="981">
        <v>9577</v>
      </c>
      <c r="E199" s="981">
        <v>9577</v>
      </c>
    </row>
    <row r="200" spans="1:5" ht="30" x14ac:dyDescent="0.25">
      <c r="A200" s="758" t="s">
        <v>4624</v>
      </c>
      <c r="B200" s="758" t="s">
        <v>5680</v>
      </c>
      <c r="C200" s="762" t="s">
        <v>4625</v>
      </c>
      <c r="D200" s="981">
        <v>18622</v>
      </c>
      <c r="E200" s="981">
        <v>18622</v>
      </c>
    </row>
    <row r="201" spans="1:5" ht="30" x14ac:dyDescent="0.25">
      <c r="A201" s="758" t="s">
        <v>4626</v>
      </c>
      <c r="B201" s="758" t="s">
        <v>5681</v>
      </c>
      <c r="C201" s="762" t="s">
        <v>4627</v>
      </c>
      <c r="D201" s="981">
        <v>18622</v>
      </c>
      <c r="E201" s="981">
        <v>18622</v>
      </c>
    </row>
    <row r="202" spans="1:5" ht="45" x14ac:dyDescent="0.25">
      <c r="A202" s="758" t="s">
        <v>4628</v>
      </c>
      <c r="B202" s="758" t="s">
        <v>5638</v>
      </c>
      <c r="C202" s="762" t="s">
        <v>4629</v>
      </c>
      <c r="D202" s="981">
        <v>18622</v>
      </c>
      <c r="E202" s="981">
        <v>18622</v>
      </c>
    </row>
    <row r="203" spans="1:5" ht="45" x14ac:dyDescent="0.25">
      <c r="A203" s="758" t="s">
        <v>4630</v>
      </c>
      <c r="B203" s="758" t="s">
        <v>5639</v>
      </c>
      <c r="C203" s="762" t="s">
        <v>4631</v>
      </c>
      <c r="D203" s="981">
        <v>20856</v>
      </c>
      <c r="E203" s="981">
        <v>20856</v>
      </c>
    </row>
    <row r="204" spans="1:5" ht="45" x14ac:dyDescent="0.25">
      <c r="A204" s="758" t="s">
        <v>4632</v>
      </c>
      <c r="B204" s="758" t="s">
        <v>5640</v>
      </c>
      <c r="C204" s="762" t="s">
        <v>4633</v>
      </c>
      <c r="D204" s="981">
        <v>20856</v>
      </c>
      <c r="E204" s="981">
        <v>20856</v>
      </c>
    </row>
    <row r="205" spans="1:5" ht="33" customHeight="1" x14ac:dyDescent="0.25">
      <c r="A205" s="756" t="s">
        <v>4634</v>
      </c>
      <c r="B205" s="756" t="s">
        <v>4634</v>
      </c>
      <c r="C205" s="756" t="s">
        <v>4793</v>
      </c>
      <c r="D205" s="759" t="s">
        <v>4635</v>
      </c>
      <c r="E205" s="759" t="s">
        <v>4635</v>
      </c>
    </row>
    <row r="206" spans="1:5" ht="45" x14ac:dyDescent="0.25">
      <c r="A206" s="758" t="s">
        <v>4636</v>
      </c>
      <c r="B206" s="762" t="s">
        <v>5682</v>
      </c>
      <c r="C206" s="762" t="s">
        <v>3761</v>
      </c>
      <c r="D206" s="981">
        <v>645.29999999999995</v>
      </c>
      <c r="E206" s="981">
        <v>645.29999999999995</v>
      </c>
    </row>
  </sheetData>
  <autoFilter ref="A6:E121">
    <filterColumn colId="2" showButton="0"/>
    <filterColumn colId="3" showButton="0"/>
  </autoFilter>
  <mergeCells count="14">
    <mergeCell ref="C1:E1"/>
    <mergeCell ref="B2:E2"/>
    <mergeCell ref="C6:E6"/>
    <mergeCell ref="C42:E42"/>
    <mergeCell ref="C86:E86"/>
    <mergeCell ref="A4:A5"/>
    <mergeCell ref="B4:B5"/>
    <mergeCell ref="C4:C5"/>
    <mergeCell ref="D4:E4"/>
    <mergeCell ref="C170:E170"/>
    <mergeCell ref="B153:E153"/>
    <mergeCell ref="B159:E159"/>
    <mergeCell ref="C123:E123"/>
    <mergeCell ref="C152:E152"/>
  </mergeCells>
  <pageMargins left="0.7" right="0.7" top="0.75" bottom="0.75" header="0.3" footer="0.3"/>
  <pageSetup paperSize="9" scale="66" orientation="portrait" verticalDpi="300" r:id="rId1"/>
  <rowBreaks count="1" manualBreakCount="1">
    <brk id="20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9"/>
  <sheetViews>
    <sheetView tabSelected="1" view="pageBreakPreview" zoomScale="98" zoomScaleNormal="120" zoomScaleSheetLayoutView="98" workbookViewId="0">
      <pane ySplit="3" topLeftCell="A637" activePane="bottomLeft" state="frozen"/>
      <selection activeCell="B591" sqref="B591"/>
      <selection pane="bottomLeft" activeCell="I638" sqref="I638"/>
    </sheetView>
  </sheetViews>
  <sheetFormatPr defaultColWidth="8.85546875" defaultRowHeight="12.75" x14ac:dyDescent="0.2"/>
  <cols>
    <col min="1" max="1" width="9.42578125" style="94" customWidth="1"/>
    <col min="2" max="2" width="89.140625" style="707" customWidth="1"/>
    <col min="3" max="3" width="21.5703125" style="683" customWidth="1"/>
    <col min="4" max="4" width="9" style="683" customWidth="1"/>
    <col min="5" max="16384" width="8.85546875" style="683"/>
  </cols>
  <sheetData>
    <row r="1" spans="1:5" ht="60.75" customHeight="1" x14ac:dyDescent="0.2">
      <c r="A1" s="64"/>
      <c r="B1" s="1078" t="s">
        <v>5605</v>
      </c>
      <c r="C1" s="1078"/>
    </row>
    <row r="2" spans="1:5" ht="48" customHeight="1" x14ac:dyDescent="0.2">
      <c r="A2" s="1052" t="s">
        <v>3344</v>
      </c>
      <c r="B2" s="1052"/>
      <c r="C2" s="1052"/>
    </row>
    <row r="3" spans="1:5" ht="22.5" customHeight="1" x14ac:dyDescent="0.2">
      <c r="A3" s="1079" t="s">
        <v>1032</v>
      </c>
      <c r="B3" s="1080" t="s">
        <v>3345</v>
      </c>
      <c r="C3" s="1081" t="s">
        <v>3346</v>
      </c>
    </row>
    <row r="4" spans="1:5" ht="26.25" customHeight="1" x14ac:dyDescent="0.2">
      <c r="A4" s="1079"/>
      <c r="B4" s="1080"/>
      <c r="C4" s="1081"/>
    </row>
    <row r="5" spans="1:5" x14ac:dyDescent="0.2">
      <c r="A5" s="892" t="s">
        <v>3347</v>
      </c>
      <c r="B5" s="1051" t="s">
        <v>3348</v>
      </c>
      <c r="C5" s="1051"/>
    </row>
    <row r="6" spans="1:5" x14ac:dyDescent="0.2">
      <c r="A6" s="728" t="s">
        <v>2488</v>
      </c>
      <c r="B6" s="684" t="s">
        <v>3349</v>
      </c>
      <c r="C6" s="729">
        <v>2908</v>
      </c>
      <c r="D6" s="900"/>
      <c r="E6" s="901"/>
    </row>
    <row r="7" spans="1:5" x14ac:dyDescent="0.2">
      <c r="A7" s="728" t="s">
        <v>3350</v>
      </c>
      <c r="B7" s="684" t="s">
        <v>3351</v>
      </c>
      <c r="C7" s="729">
        <v>8723</v>
      </c>
      <c r="D7" s="900"/>
      <c r="E7" s="901"/>
    </row>
    <row r="8" spans="1:5" x14ac:dyDescent="0.2">
      <c r="A8" s="896" t="s">
        <v>3352</v>
      </c>
      <c r="B8" s="684" t="s">
        <v>3353</v>
      </c>
      <c r="C8" s="729">
        <v>132</v>
      </c>
      <c r="D8" s="900"/>
      <c r="E8" s="901"/>
    </row>
    <row r="9" spans="1:5" ht="12" customHeight="1" x14ac:dyDescent="0.2">
      <c r="A9" s="896" t="s">
        <v>3354</v>
      </c>
      <c r="B9" s="684" t="s">
        <v>3355</v>
      </c>
      <c r="C9" s="729">
        <v>396</v>
      </c>
      <c r="D9" s="900"/>
      <c r="E9" s="901"/>
    </row>
    <row r="10" spans="1:5" ht="12" customHeight="1" x14ac:dyDescent="0.2">
      <c r="A10" s="728" t="s">
        <v>3356</v>
      </c>
      <c r="B10" s="684" t="s">
        <v>3357</v>
      </c>
      <c r="C10" s="729">
        <v>123</v>
      </c>
      <c r="D10" s="900"/>
      <c r="E10" s="901"/>
    </row>
    <row r="11" spans="1:5" x14ac:dyDescent="0.2">
      <c r="A11" s="896" t="s">
        <v>2483</v>
      </c>
      <c r="B11" s="684" t="s">
        <v>3358</v>
      </c>
      <c r="C11" s="729">
        <v>59</v>
      </c>
      <c r="D11" s="900"/>
      <c r="E11" s="901"/>
    </row>
    <row r="12" spans="1:5" x14ac:dyDescent="0.2">
      <c r="A12" s="892" t="s">
        <v>3359</v>
      </c>
      <c r="B12" s="1066" t="s">
        <v>3360</v>
      </c>
      <c r="C12" s="1066"/>
      <c r="E12" s="901"/>
    </row>
    <row r="13" spans="1:5" x14ac:dyDescent="0.2">
      <c r="A13" s="896" t="s">
        <v>2490</v>
      </c>
      <c r="B13" s="685" t="s">
        <v>3361</v>
      </c>
      <c r="C13" s="730">
        <v>479.65</v>
      </c>
      <c r="E13" s="901"/>
    </row>
    <row r="14" spans="1:5" x14ac:dyDescent="0.2">
      <c r="A14" s="892" t="s">
        <v>3362</v>
      </c>
      <c r="B14" s="1066" t="s">
        <v>3363</v>
      </c>
      <c r="C14" s="1066"/>
      <c r="E14" s="901"/>
    </row>
    <row r="15" spans="1:5" x14ac:dyDescent="0.2">
      <c r="A15" s="896" t="s">
        <v>3364</v>
      </c>
      <c r="B15" s="685" t="s">
        <v>3365</v>
      </c>
      <c r="C15" s="730">
        <v>705.4</v>
      </c>
      <c r="E15" s="901"/>
    </row>
    <row r="16" spans="1:5" x14ac:dyDescent="0.2">
      <c r="A16" s="731" t="s">
        <v>3366</v>
      </c>
      <c r="B16" s="1066" t="s">
        <v>3367</v>
      </c>
      <c r="C16" s="1066"/>
      <c r="E16" s="901"/>
    </row>
    <row r="17" spans="1:5" ht="25.5" x14ac:dyDescent="0.2">
      <c r="A17" s="1072" t="s">
        <v>2500</v>
      </c>
      <c r="B17" s="732" t="s">
        <v>3368</v>
      </c>
      <c r="C17" s="1059">
        <v>297</v>
      </c>
      <c r="D17" s="900"/>
      <c r="E17" s="901"/>
    </row>
    <row r="18" spans="1:5" ht="25.5" x14ac:dyDescent="0.2">
      <c r="A18" s="1072"/>
      <c r="B18" s="733" t="s">
        <v>3369</v>
      </c>
      <c r="C18" s="1060"/>
      <c r="D18" s="900"/>
      <c r="E18" s="901"/>
    </row>
    <row r="19" spans="1:5" ht="25.5" x14ac:dyDescent="0.2">
      <c r="A19" s="894" t="s">
        <v>2502</v>
      </c>
      <c r="B19" s="732" t="s">
        <v>3370</v>
      </c>
      <c r="C19" s="729">
        <v>594</v>
      </c>
      <c r="D19" s="900"/>
      <c r="E19" s="901"/>
    </row>
    <row r="20" spans="1:5" ht="25.5" x14ac:dyDescent="0.2">
      <c r="A20" s="896" t="s">
        <v>3371</v>
      </c>
      <c r="B20" s="733" t="s">
        <v>3372</v>
      </c>
      <c r="C20" s="729">
        <v>623</v>
      </c>
      <c r="D20" s="900"/>
      <c r="E20" s="901"/>
    </row>
    <row r="21" spans="1:5" ht="25.5" x14ac:dyDescent="0.2">
      <c r="A21" s="896" t="s">
        <v>3373</v>
      </c>
      <c r="B21" s="685" t="s">
        <v>3374</v>
      </c>
      <c r="C21" s="729">
        <v>495</v>
      </c>
      <c r="D21" s="900"/>
      <c r="E21" s="901"/>
    </row>
    <row r="22" spans="1:5" ht="25.5" x14ac:dyDescent="0.2">
      <c r="A22" s="896" t="s">
        <v>3375</v>
      </c>
      <c r="B22" s="685" t="s">
        <v>3376</v>
      </c>
      <c r="C22" s="729">
        <v>624</v>
      </c>
      <c r="D22" s="900"/>
      <c r="E22" s="901"/>
    </row>
    <row r="23" spans="1:5" x14ac:dyDescent="0.2">
      <c r="A23" s="896" t="s">
        <v>3377</v>
      </c>
      <c r="B23" s="685" t="s">
        <v>3378</v>
      </c>
      <c r="C23" s="729">
        <v>681</v>
      </c>
      <c r="D23" s="900"/>
      <c r="E23" s="901"/>
    </row>
    <row r="24" spans="1:5" ht="25.5" x14ac:dyDescent="0.2">
      <c r="A24" s="896" t="s">
        <v>3379</v>
      </c>
      <c r="B24" s="685" t="s">
        <v>3380</v>
      </c>
      <c r="C24" s="729">
        <v>681</v>
      </c>
      <c r="D24" s="900"/>
      <c r="E24" s="901"/>
    </row>
    <row r="25" spans="1:5" x14ac:dyDescent="0.2">
      <c r="A25" s="896" t="s">
        <v>3381</v>
      </c>
      <c r="B25" s="685" t="s">
        <v>3382</v>
      </c>
      <c r="C25" s="729">
        <v>681</v>
      </c>
      <c r="D25" s="900"/>
      <c r="E25" s="901"/>
    </row>
    <row r="26" spans="1:5" x14ac:dyDescent="0.2">
      <c r="A26" s="896" t="s">
        <v>3383</v>
      </c>
      <c r="B26" s="687" t="s">
        <v>3384</v>
      </c>
      <c r="C26" s="729">
        <v>386</v>
      </c>
      <c r="D26" s="900"/>
      <c r="E26" s="901"/>
    </row>
    <row r="27" spans="1:5" ht="25.5" x14ac:dyDescent="0.2">
      <c r="A27" s="896" t="s">
        <v>3385</v>
      </c>
      <c r="B27" s="685" t="s">
        <v>3386</v>
      </c>
      <c r="C27" s="729">
        <v>167</v>
      </c>
      <c r="D27" s="900"/>
      <c r="E27" s="901"/>
    </row>
    <row r="28" spans="1:5" ht="25.5" x14ac:dyDescent="0.2">
      <c r="A28" s="896" t="s">
        <v>3387</v>
      </c>
      <c r="B28" s="685" t="s">
        <v>3388</v>
      </c>
      <c r="C28" s="729">
        <v>346</v>
      </c>
      <c r="D28" s="900"/>
      <c r="E28" s="901"/>
    </row>
    <row r="29" spans="1:5" ht="25.5" x14ac:dyDescent="0.2">
      <c r="A29" s="896" t="s">
        <v>3389</v>
      </c>
      <c r="B29" s="685" t="s">
        <v>3390</v>
      </c>
      <c r="C29" s="729">
        <v>594</v>
      </c>
      <c r="D29" s="900"/>
      <c r="E29" s="901"/>
    </row>
    <row r="30" spans="1:5" x14ac:dyDescent="0.2">
      <c r="A30" s="728" t="s">
        <v>2504</v>
      </c>
      <c r="B30" s="1066" t="s">
        <v>3391</v>
      </c>
      <c r="C30" s="1066"/>
      <c r="E30" s="901"/>
    </row>
    <row r="31" spans="1:5" ht="25.5" x14ac:dyDescent="0.2">
      <c r="A31" s="896" t="s">
        <v>3392</v>
      </c>
      <c r="B31" s="685" t="s">
        <v>3393</v>
      </c>
      <c r="C31" s="729">
        <v>198</v>
      </c>
      <c r="D31" s="900"/>
      <c r="E31" s="901"/>
    </row>
    <row r="32" spans="1:5" ht="25.5" x14ac:dyDescent="0.2">
      <c r="A32" s="1062" t="s">
        <v>3394</v>
      </c>
      <c r="B32" s="685" t="s">
        <v>3395</v>
      </c>
      <c r="C32" s="1059">
        <v>346</v>
      </c>
      <c r="D32" s="900"/>
      <c r="E32" s="901"/>
    </row>
    <row r="33" spans="1:5" x14ac:dyDescent="0.2">
      <c r="A33" s="1063"/>
      <c r="B33" s="685" t="s">
        <v>3396</v>
      </c>
      <c r="C33" s="1060"/>
      <c r="D33" s="900"/>
      <c r="E33" s="901"/>
    </row>
    <row r="34" spans="1:5" ht="25.5" x14ac:dyDescent="0.2">
      <c r="A34" s="896" t="s">
        <v>3397</v>
      </c>
      <c r="B34" s="685" t="s">
        <v>3398</v>
      </c>
      <c r="C34" s="729">
        <v>198</v>
      </c>
      <c r="D34" s="900"/>
      <c r="E34" s="901"/>
    </row>
    <row r="35" spans="1:5" ht="25.5" x14ac:dyDescent="0.2">
      <c r="A35" s="1062" t="s">
        <v>3399</v>
      </c>
      <c r="B35" s="685" t="s">
        <v>3398</v>
      </c>
      <c r="C35" s="1059">
        <v>455</v>
      </c>
      <c r="D35" s="900"/>
      <c r="E35" s="901"/>
    </row>
    <row r="36" spans="1:5" x14ac:dyDescent="0.2">
      <c r="A36" s="1063"/>
      <c r="B36" s="685" t="s">
        <v>3396</v>
      </c>
      <c r="C36" s="1060"/>
      <c r="D36" s="900"/>
      <c r="E36" s="901"/>
    </row>
    <row r="37" spans="1:5" ht="25.5" x14ac:dyDescent="0.2">
      <c r="A37" s="896" t="s">
        <v>3400</v>
      </c>
      <c r="B37" s="732" t="s">
        <v>3401</v>
      </c>
      <c r="C37" s="729">
        <v>244</v>
      </c>
      <c r="D37" s="900"/>
      <c r="E37" s="901"/>
    </row>
    <row r="38" spans="1:5" ht="25.5" x14ac:dyDescent="0.2">
      <c r="A38" s="896" t="s">
        <v>3402</v>
      </c>
      <c r="B38" s="732" t="s">
        <v>3403</v>
      </c>
      <c r="C38" s="729">
        <v>212</v>
      </c>
      <c r="D38" s="900"/>
      <c r="E38" s="901"/>
    </row>
    <row r="39" spans="1:5" ht="25.5" x14ac:dyDescent="0.2">
      <c r="A39" s="896" t="s">
        <v>3404</v>
      </c>
      <c r="B39" s="685" t="s">
        <v>3405</v>
      </c>
      <c r="C39" s="729">
        <v>262</v>
      </c>
      <c r="D39" s="900"/>
      <c r="E39" s="901"/>
    </row>
    <row r="40" spans="1:5" ht="38.25" x14ac:dyDescent="0.2">
      <c r="A40" s="896" t="s">
        <v>3406</v>
      </c>
      <c r="B40" s="685" t="s">
        <v>3407</v>
      </c>
      <c r="C40" s="729">
        <v>475</v>
      </c>
      <c r="D40" s="900"/>
      <c r="E40" s="901"/>
    </row>
    <row r="41" spans="1:5" x14ac:dyDescent="0.2">
      <c r="A41" s="896" t="s">
        <v>3408</v>
      </c>
      <c r="B41" s="732" t="s">
        <v>3409</v>
      </c>
      <c r="C41" s="729">
        <v>198</v>
      </c>
      <c r="D41" s="900"/>
      <c r="E41" s="901"/>
    </row>
    <row r="42" spans="1:5" ht="25.5" x14ac:dyDescent="0.2">
      <c r="A42" s="896" t="s">
        <v>3410</v>
      </c>
      <c r="B42" s="732" t="s">
        <v>3411</v>
      </c>
      <c r="C42" s="729">
        <v>198</v>
      </c>
      <c r="D42" s="900"/>
      <c r="E42" s="901"/>
    </row>
    <row r="43" spans="1:5" ht="25.5" x14ac:dyDescent="0.2">
      <c r="A43" s="896" t="s">
        <v>3412</v>
      </c>
      <c r="B43" s="732" t="s">
        <v>3413</v>
      </c>
      <c r="C43" s="729">
        <v>362</v>
      </c>
      <c r="D43" s="900"/>
      <c r="E43" s="901"/>
    </row>
    <row r="44" spans="1:5" x14ac:dyDescent="0.2">
      <c r="A44" s="728" t="s">
        <v>3414</v>
      </c>
      <c r="B44" s="1073" t="s">
        <v>3415</v>
      </c>
      <c r="C44" s="1074"/>
      <c r="E44" s="901"/>
    </row>
    <row r="45" spans="1:5" x14ac:dyDescent="0.2">
      <c r="A45" s="1077" t="s">
        <v>3416</v>
      </c>
      <c r="B45" s="1073"/>
      <c r="C45" s="1074"/>
      <c r="E45" s="901"/>
    </row>
    <row r="46" spans="1:5" ht="25.5" x14ac:dyDescent="0.2">
      <c r="A46" s="896" t="s">
        <v>2506</v>
      </c>
      <c r="B46" s="732" t="s">
        <v>3417</v>
      </c>
      <c r="C46" s="897">
        <v>149</v>
      </c>
      <c r="D46" s="900"/>
      <c r="E46" s="901"/>
    </row>
    <row r="47" spans="1:5" ht="25.5" x14ac:dyDescent="0.2">
      <c r="A47" s="1062" t="s">
        <v>2508</v>
      </c>
      <c r="B47" s="732" t="s">
        <v>3417</v>
      </c>
      <c r="C47" s="1071">
        <v>198</v>
      </c>
      <c r="D47" s="900"/>
      <c r="E47" s="901"/>
    </row>
    <row r="48" spans="1:5" x14ac:dyDescent="0.2">
      <c r="A48" s="1063"/>
      <c r="B48" s="732" t="s">
        <v>3418</v>
      </c>
      <c r="C48" s="1071"/>
      <c r="E48" s="901"/>
    </row>
    <row r="49" spans="1:5" x14ac:dyDescent="0.2">
      <c r="A49" s="734"/>
      <c r="B49" s="1067" t="s">
        <v>3419</v>
      </c>
      <c r="C49" s="1067"/>
      <c r="E49" s="901"/>
    </row>
    <row r="50" spans="1:5" ht="25.5" x14ac:dyDescent="0.2">
      <c r="A50" s="1062" t="s">
        <v>3420</v>
      </c>
      <c r="B50" s="732" t="s">
        <v>3421</v>
      </c>
      <c r="C50" s="1059">
        <v>371</v>
      </c>
      <c r="D50" s="900"/>
      <c r="E50" s="901"/>
    </row>
    <row r="51" spans="1:5" ht="25.5" x14ac:dyDescent="0.2">
      <c r="A51" s="1063"/>
      <c r="B51" s="732" t="s">
        <v>3422</v>
      </c>
      <c r="C51" s="1060"/>
      <c r="D51" s="900"/>
      <c r="E51" s="901"/>
    </row>
    <row r="52" spans="1:5" ht="25.5" x14ac:dyDescent="0.2">
      <c r="A52" s="1062" t="s">
        <v>3423</v>
      </c>
      <c r="B52" s="732" t="s">
        <v>3424</v>
      </c>
      <c r="C52" s="1059">
        <v>371</v>
      </c>
      <c r="D52" s="900"/>
      <c r="E52" s="901"/>
    </row>
    <row r="53" spans="1:5" ht="25.5" x14ac:dyDescent="0.2">
      <c r="A53" s="1063"/>
      <c r="B53" s="732" t="s">
        <v>3425</v>
      </c>
      <c r="C53" s="1060"/>
      <c r="D53" s="900"/>
      <c r="E53" s="901"/>
    </row>
    <row r="54" spans="1:5" ht="25.5" x14ac:dyDescent="0.2">
      <c r="A54" s="1062" t="s">
        <v>3426</v>
      </c>
      <c r="B54" s="732" t="s">
        <v>3427</v>
      </c>
      <c r="C54" s="1059">
        <v>386</v>
      </c>
      <c r="D54" s="900"/>
      <c r="E54" s="901"/>
    </row>
    <row r="55" spans="1:5" ht="25.5" x14ac:dyDescent="0.2">
      <c r="A55" s="1063"/>
      <c r="B55" s="732" t="s">
        <v>3428</v>
      </c>
      <c r="C55" s="1060"/>
      <c r="D55" s="900"/>
      <c r="E55" s="901"/>
    </row>
    <row r="56" spans="1:5" ht="25.5" x14ac:dyDescent="0.2">
      <c r="A56" s="1072" t="s">
        <v>3429</v>
      </c>
      <c r="B56" s="732" t="s">
        <v>3430</v>
      </c>
      <c r="C56" s="1059">
        <v>362</v>
      </c>
      <c r="D56" s="900"/>
      <c r="E56" s="901"/>
    </row>
    <row r="57" spans="1:5" ht="25.5" x14ac:dyDescent="0.2">
      <c r="A57" s="1072"/>
      <c r="B57" s="732" t="s">
        <v>3431</v>
      </c>
      <c r="C57" s="1060"/>
      <c r="D57" s="900"/>
      <c r="E57" s="901"/>
    </row>
    <row r="58" spans="1:5" ht="25.5" x14ac:dyDescent="0.2">
      <c r="A58" s="1075" t="s">
        <v>3432</v>
      </c>
      <c r="B58" s="732" t="s">
        <v>3433</v>
      </c>
      <c r="C58" s="1059">
        <v>386</v>
      </c>
      <c r="D58" s="900"/>
      <c r="E58" s="901"/>
    </row>
    <row r="59" spans="1:5" ht="25.5" x14ac:dyDescent="0.2">
      <c r="A59" s="1076"/>
      <c r="B59" s="732" t="s">
        <v>3434</v>
      </c>
      <c r="C59" s="1060"/>
      <c r="D59" s="900"/>
      <c r="E59" s="901"/>
    </row>
    <row r="60" spans="1:5" x14ac:dyDescent="0.2">
      <c r="A60" s="1062" t="s">
        <v>3435</v>
      </c>
      <c r="B60" s="732" t="s">
        <v>3436</v>
      </c>
      <c r="C60" s="1059">
        <v>337</v>
      </c>
      <c r="D60" s="900"/>
      <c r="E60" s="901"/>
    </row>
    <row r="61" spans="1:5" x14ac:dyDescent="0.2">
      <c r="A61" s="1063"/>
      <c r="B61" s="685" t="s">
        <v>3396</v>
      </c>
      <c r="C61" s="1060"/>
      <c r="E61" s="901"/>
    </row>
    <row r="62" spans="1:5" x14ac:dyDescent="0.2">
      <c r="A62" s="728" t="s">
        <v>2510</v>
      </c>
      <c r="B62" s="1073" t="s">
        <v>3437</v>
      </c>
      <c r="C62" s="1074"/>
      <c r="E62" s="901"/>
    </row>
    <row r="63" spans="1:5" ht="25.5" x14ac:dyDescent="0.2">
      <c r="A63" s="896" t="s">
        <v>3438</v>
      </c>
      <c r="B63" s="732" t="s">
        <v>3439</v>
      </c>
      <c r="C63" s="729">
        <v>184</v>
      </c>
      <c r="E63" s="901"/>
    </row>
    <row r="64" spans="1:5" ht="25.5" x14ac:dyDescent="0.2">
      <c r="A64" s="1062" t="s">
        <v>3440</v>
      </c>
      <c r="B64" s="732" t="s">
        <v>3441</v>
      </c>
      <c r="C64" s="1059">
        <v>233</v>
      </c>
      <c r="E64" s="901"/>
    </row>
    <row r="65" spans="1:5" x14ac:dyDescent="0.2">
      <c r="A65" s="1063"/>
      <c r="B65" s="732" t="s">
        <v>3418</v>
      </c>
      <c r="C65" s="1060"/>
      <c r="E65" s="901"/>
    </row>
    <row r="66" spans="1:5" x14ac:dyDescent="0.2">
      <c r="A66" s="896"/>
      <c r="B66" s="1073" t="s">
        <v>3419</v>
      </c>
      <c r="C66" s="1074"/>
      <c r="E66" s="901"/>
    </row>
    <row r="67" spans="1:5" ht="25.5" x14ac:dyDescent="0.2">
      <c r="A67" s="1062" t="s">
        <v>3442</v>
      </c>
      <c r="B67" s="732" t="s">
        <v>3443</v>
      </c>
      <c r="C67" s="1059">
        <v>411</v>
      </c>
      <c r="E67" s="901"/>
    </row>
    <row r="68" spans="1:5" ht="25.5" x14ac:dyDescent="0.2">
      <c r="A68" s="1063"/>
      <c r="B68" s="685" t="s">
        <v>3444</v>
      </c>
      <c r="C68" s="1060"/>
      <c r="E68" s="901"/>
    </row>
    <row r="69" spans="1:5" ht="25.5" x14ac:dyDescent="0.2">
      <c r="A69" s="1062" t="s">
        <v>3445</v>
      </c>
      <c r="B69" s="732" t="s">
        <v>3446</v>
      </c>
      <c r="C69" s="1059">
        <v>405</v>
      </c>
      <c r="E69" s="901"/>
    </row>
    <row r="70" spans="1:5" ht="25.5" x14ac:dyDescent="0.2">
      <c r="A70" s="1063"/>
      <c r="B70" s="685" t="s">
        <v>3447</v>
      </c>
      <c r="C70" s="1060"/>
      <c r="E70" s="901"/>
    </row>
    <row r="71" spans="1:5" ht="25.5" x14ac:dyDescent="0.2">
      <c r="A71" s="1062" t="s">
        <v>3448</v>
      </c>
      <c r="B71" s="732" t="s">
        <v>3449</v>
      </c>
      <c r="C71" s="1059">
        <v>425</v>
      </c>
      <c r="E71" s="901"/>
    </row>
    <row r="72" spans="1:5" ht="25.5" x14ac:dyDescent="0.2">
      <c r="A72" s="1063"/>
      <c r="B72" s="685" t="s">
        <v>3450</v>
      </c>
      <c r="C72" s="1060"/>
      <c r="E72" s="901"/>
    </row>
    <row r="73" spans="1:5" ht="25.5" x14ac:dyDescent="0.2">
      <c r="A73" s="1062" t="s">
        <v>3451</v>
      </c>
      <c r="B73" s="732" t="s">
        <v>3452</v>
      </c>
      <c r="C73" s="1059">
        <v>395</v>
      </c>
      <c r="E73" s="901"/>
    </row>
    <row r="74" spans="1:5" ht="25.5" x14ac:dyDescent="0.2">
      <c r="A74" s="1063"/>
      <c r="B74" s="685" t="s">
        <v>3453</v>
      </c>
      <c r="C74" s="1060"/>
      <c r="E74" s="901"/>
    </row>
    <row r="75" spans="1:5" ht="25.5" x14ac:dyDescent="0.2">
      <c r="A75" s="1062" t="s">
        <v>3454</v>
      </c>
      <c r="B75" s="732" t="s">
        <v>3455</v>
      </c>
      <c r="C75" s="1059">
        <v>425</v>
      </c>
      <c r="E75" s="901"/>
    </row>
    <row r="76" spans="1:5" ht="25.5" x14ac:dyDescent="0.2">
      <c r="A76" s="1063"/>
      <c r="B76" s="685" t="s">
        <v>3456</v>
      </c>
      <c r="C76" s="1060"/>
      <c r="E76" s="901"/>
    </row>
    <row r="77" spans="1:5" ht="25.5" x14ac:dyDescent="0.2">
      <c r="A77" s="1062" t="s">
        <v>3457</v>
      </c>
      <c r="B77" s="732" t="s">
        <v>3458</v>
      </c>
      <c r="C77" s="1059">
        <v>256</v>
      </c>
      <c r="E77" s="901"/>
    </row>
    <row r="78" spans="1:5" ht="25.5" x14ac:dyDescent="0.2">
      <c r="A78" s="1063"/>
      <c r="B78" s="685" t="s">
        <v>3459</v>
      </c>
      <c r="C78" s="1060"/>
      <c r="E78" s="901"/>
    </row>
    <row r="79" spans="1:5" x14ac:dyDescent="0.2">
      <c r="A79" s="728" t="s">
        <v>3460</v>
      </c>
      <c r="B79" s="1073" t="s">
        <v>3461</v>
      </c>
      <c r="C79" s="1074"/>
      <c r="E79" s="901"/>
    </row>
    <row r="80" spans="1:5" ht="25.5" x14ac:dyDescent="0.2">
      <c r="A80" s="896" t="s">
        <v>2512</v>
      </c>
      <c r="B80" s="732" t="s">
        <v>3462</v>
      </c>
      <c r="C80" s="729">
        <v>173</v>
      </c>
      <c r="E80" s="901"/>
    </row>
    <row r="81" spans="1:5" ht="25.5" x14ac:dyDescent="0.2">
      <c r="A81" s="1062" t="s">
        <v>2514</v>
      </c>
      <c r="B81" s="732" t="s">
        <v>3463</v>
      </c>
      <c r="C81" s="1059">
        <v>223</v>
      </c>
      <c r="E81" s="901"/>
    </row>
    <row r="82" spans="1:5" ht="25.5" x14ac:dyDescent="0.2">
      <c r="A82" s="1063"/>
      <c r="B82" s="685" t="s">
        <v>3464</v>
      </c>
      <c r="C82" s="1060"/>
      <c r="E82" s="901"/>
    </row>
    <row r="83" spans="1:5" x14ac:dyDescent="0.2">
      <c r="A83" s="896"/>
      <c r="B83" s="1073" t="s">
        <v>3419</v>
      </c>
      <c r="C83" s="1074"/>
      <c r="E83" s="901"/>
    </row>
    <row r="84" spans="1:5" ht="25.5" x14ac:dyDescent="0.2">
      <c r="A84" s="1062" t="s">
        <v>3465</v>
      </c>
      <c r="B84" s="732" t="s">
        <v>3466</v>
      </c>
      <c r="C84" s="1059">
        <v>391</v>
      </c>
      <c r="E84" s="901"/>
    </row>
    <row r="85" spans="1:5" ht="25.5" x14ac:dyDescent="0.2">
      <c r="A85" s="1063"/>
      <c r="B85" s="685" t="s">
        <v>3444</v>
      </c>
      <c r="C85" s="1060"/>
      <c r="E85" s="901"/>
    </row>
    <row r="86" spans="1:5" ht="25.5" x14ac:dyDescent="0.2">
      <c r="A86" s="1062" t="s">
        <v>3467</v>
      </c>
      <c r="B86" s="732" t="s">
        <v>3468</v>
      </c>
      <c r="C86" s="1059">
        <v>386</v>
      </c>
      <c r="E86" s="901"/>
    </row>
    <row r="87" spans="1:5" ht="25.5" x14ac:dyDescent="0.2">
      <c r="A87" s="1063"/>
      <c r="B87" s="685" t="s">
        <v>3447</v>
      </c>
      <c r="C87" s="1060"/>
      <c r="E87" s="901"/>
    </row>
    <row r="88" spans="1:5" ht="25.5" x14ac:dyDescent="0.2">
      <c r="A88" s="1062" t="s">
        <v>3469</v>
      </c>
      <c r="B88" s="732" t="s">
        <v>3470</v>
      </c>
      <c r="C88" s="1059">
        <v>395</v>
      </c>
      <c r="E88" s="901"/>
    </row>
    <row r="89" spans="1:5" ht="25.5" x14ac:dyDescent="0.2">
      <c r="A89" s="1063"/>
      <c r="B89" s="685" t="s">
        <v>3450</v>
      </c>
      <c r="C89" s="1060"/>
      <c r="E89" s="901"/>
    </row>
    <row r="90" spans="1:5" ht="25.5" x14ac:dyDescent="0.2">
      <c r="A90" s="1062" t="s">
        <v>3471</v>
      </c>
      <c r="B90" s="732" t="s">
        <v>3472</v>
      </c>
      <c r="C90" s="1059">
        <v>375</v>
      </c>
      <c r="E90" s="901"/>
    </row>
    <row r="91" spans="1:5" ht="25.5" x14ac:dyDescent="0.2">
      <c r="A91" s="1063"/>
      <c r="B91" s="685" t="s">
        <v>3453</v>
      </c>
      <c r="C91" s="1060"/>
      <c r="E91" s="901"/>
    </row>
    <row r="92" spans="1:5" ht="25.5" x14ac:dyDescent="0.2">
      <c r="A92" s="1062" t="s">
        <v>3473</v>
      </c>
      <c r="B92" s="732" t="s">
        <v>3474</v>
      </c>
      <c r="C92" s="1059">
        <v>395</v>
      </c>
      <c r="E92" s="901"/>
    </row>
    <row r="93" spans="1:5" ht="25.5" x14ac:dyDescent="0.2">
      <c r="A93" s="1063"/>
      <c r="B93" s="685" t="s">
        <v>3475</v>
      </c>
      <c r="C93" s="1060"/>
      <c r="E93" s="901"/>
    </row>
    <row r="94" spans="1:5" ht="25.5" x14ac:dyDescent="0.2">
      <c r="A94" s="1062" t="s">
        <v>3476</v>
      </c>
      <c r="B94" s="732" t="s">
        <v>3477</v>
      </c>
      <c r="C94" s="1059">
        <v>346</v>
      </c>
      <c r="E94" s="901"/>
    </row>
    <row r="95" spans="1:5" ht="25.5" x14ac:dyDescent="0.2">
      <c r="A95" s="1063"/>
      <c r="B95" s="685" t="s">
        <v>3478</v>
      </c>
      <c r="C95" s="1060"/>
      <c r="E95" s="901"/>
    </row>
    <row r="96" spans="1:5" x14ac:dyDescent="0.2">
      <c r="A96" s="728" t="s">
        <v>2516</v>
      </c>
      <c r="B96" s="1073" t="s">
        <v>3479</v>
      </c>
      <c r="C96" s="1074"/>
      <c r="E96" s="901"/>
    </row>
    <row r="97" spans="1:5" ht="25.5" x14ac:dyDescent="0.2">
      <c r="A97" s="896" t="s">
        <v>3480</v>
      </c>
      <c r="B97" s="732" t="s">
        <v>3481</v>
      </c>
      <c r="C97" s="729">
        <v>178</v>
      </c>
      <c r="E97" s="901"/>
    </row>
    <row r="98" spans="1:5" ht="25.5" x14ac:dyDescent="0.2">
      <c r="A98" s="1062" t="s">
        <v>3482</v>
      </c>
      <c r="B98" s="732" t="s">
        <v>3483</v>
      </c>
      <c r="C98" s="1059">
        <v>227</v>
      </c>
      <c r="E98" s="901"/>
    </row>
    <row r="99" spans="1:5" ht="25.5" x14ac:dyDescent="0.2">
      <c r="A99" s="1063"/>
      <c r="B99" s="685" t="s">
        <v>3484</v>
      </c>
      <c r="C99" s="1060"/>
      <c r="E99" s="901"/>
    </row>
    <row r="100" spans="1:5" ht="25.5" x14ac:dyDescent="0.2">
      <c r="A100" s="1062" t="s">
        <v>3485</v>
      </c>
      <c r="B100" s="732" t="s">
        <v>3483</v>
      </c>
      <c r="C100" s="1059">
        <v>395</v>
      </c>
      <c r="E100" s="901"/>
    </row>
    <row r="101" spans="1:5" ht="25.5" x14ac:dyDescent="0.2">
      <c r="A101" s="1063"/>
      <c r="B101" s="685" t="s">
        <v>3444</v>
      </c>
      <c r="C101" s="1060"/>
      <c r="E101" s="901"/>
    </row>
    <row r="102" spans="1:5" ht="25.5" x14ac:dyDescent="0.2">
      <c r="A102" s="1062" t="s">
        <v>3486</v>
      </c>
      <c r="B102" s="732" t="s">
        <v>3483</v>
      </c>
      <c r="C102" s="1059">
        <v>391</v>
      </c>
      <c r="E102" s="901"/>
    </row>
    <row r="103" spans="1:5" ht="25.5" x14ac:dyDescent="0.2">
      <c r="A103" s="1063"/>
      <c r="B103" s="685" t="s">
        <v>3487</v>
      </c>
      <c r="C103" s="1060"/>
      <c r="E103" s="901"/>
    </row>
    <row r="104" spans="1:5" ht="25.5" x14ac:dyDescent="0.2">
      <c r="A104" s="1062" t="s">
        <v>3488</v>
      </c>
      <c r="B104" s="732" t="s">
        <v>3489</v>
      </c>
      <c r="C104" s="1059">
        <v>405</v>
      </c>
      <c r="E104" s="901"/>
    </row>
    <row r="105" spans="1:5" ht="25.5" x14ac:dyDescent="0.2">
      <c r="A105" s="1063"/>
      <c r="B105" s="685" t="s">
        <v>3450</v>
      </c>
      <c r="C105" s="1060"/>
      <c r="E105" s="901"/>
    </row>
    <row r="106" spans="1:5" ht="25.5" x14ac:dyDescent="0.2">
      <c r="A106" s="1072" t="s">
        <v>3490</v>
      </c>
      <c r="B106" s="732" t="s">
        <v>3491</v>
      </c>
      <c r="C106" s="1071">
        <v>375</v>
      </c>
      <c r="E106" s="901"/>
    </row>
    <row r="107" spans="1:5" ht="25.5" x14ac:dyDescent="0.2">
      <c r="A107" s="1072"/>
      <c r="B107" s="685" t="s">
        <v>3453</v>
      </c>
      <c r="C107" s="1071"/>
      <c r="E107" s="901"/>
    </row>
    <row r="108" spans="1:5" ht="25.5" x14ac:dyDescent="0.2">
      <c r="A108" s="1072" t="s">
        <v>3492</v>
      </c>
      <c r="B108" s="732" t="s">
        <v>3493</v>
      </c>
      <c r="C108" s="1071">
        <v>405</v>
      </c>
      <c r="E108" s="901"/>
    </row>
    <row r="109" spans="1:5" ht="25.5" x14ac:dyDescent="0.2">
      <c r="A109" s="1072"/>
      <c r="B109" s="685" t="s">
        <v>3475</v>
      </c>
      <c r="C109" s="1071"/>
      <c r="E109" s="901"/>
    </row>
    <row r="110" spans="1:5" x14ac:dyDescent="0.2">
      <c r="A110" s="1072" t="s">
        <v>3494</v>
      </c>
      <c r="B110" s="732" t="s">
        <v>3495</v>
      </c>
      <c r="C110" s="1071">
        <v>357</v>
      </c>
      <c r="E110" s="901"/>
    </row>
    <row r="111" spans="1:5" ht="25.5" x14ac:dyDescent="0.2">
      <c r="A111" s="1072"/>
      <c r="B111" s="685" t="s">
        <v>3496</v>
      </c>
      <c r="C111" s="1071"/>
      <c r="E111" s="901"/>
    </row>
    <row r="112" spans="1:5" x14ac:dyDescent="0.2">
      <c r="A112" s="728" t="s">
        <v>2518</v>
      </c>
      <c r="B112" s="1068" t="s">
        <v>3497</v>
      </c>
      <c r="C112" s="1068"/>
      <c r="E112" s="901"/>
    </row>
    <row r="113" spans="1:5" ht="25.5" x14ac:dyDescent="0.2">
      <c r="A113" s="896" t="s">
        <v>3498</v>
      </c>
      <c r="B113" s="732" t="s">
        <v>3499</v>
      </c>
      <c r="C113" s="897">
        <v>149</v>
      </c>
      <c r="E113" s="901"/>
    </row>
    <row r="114" spans="1:5" ht="38.25" x14ac:dyDescent="0.2">
      <c r="A114" s="1062" t="s">
        <v>3500</v>
      </c>
      <c r="B114" s="732" t="s">
        <v>3501</v>
      </c>
      <c r="C114" s="1059">
        <v>198</v>
      </c>
      <c r="E114" s="901"/>
    </row>
    <row r="115" spans="1:5" x14ac:dyDescent="0.2">
      <c r="A115" s="1063"/>
      <c r="B115" s="685" t="s">
        <v>3396</v>
      </c>
      <c r="C115" s="1060"/>
      <c r="E115" s="901"/>
    </row>
    <row r="116" spans="1:5" x14ac:dyDescent="0.2">
      <c r="A116" s="896"/>
      <c r="B116" s="1067" t="s">
        <v>3419</v>
      </c>
      <c r="C116" s="1067"/>
      <c r="E116" s="901"/>
    </row>
    <row r="117" spans="1:5" ht="25.5" x14ac:dyDescent="0.2">
      <c r="A117" s="1062" t="s">
        <v>3502</v>
      </c>
      <c r="B117" s="732" t="s">
        <v>3503</v>
      </c>
      <c r="C117" s="1059">
        <v>366</v>
      </c>
      <c r="E117" s="901"/>
    </row>
    <row r="118" spans="1:5" ht="25.5" x14ac:dyDescent="0.2">
      <c r="A118" s="1063"/>
      <c r="B118" s="685" t="s">
        <v>3444</v>
      </c>
      <c r="C118" s="1060"/>
      <c r="E118" s="901"/>
    </row>
    <row r="119" spans="1:5" ht="25.5" x14ac:dyDescent="0.2">
      <c r="A119" s="1062" t="s">
        <v>3504</v>
      </c>
      <c r="B119" s="732" t="s">
        <v>3505</v>
      </c>
      <c r="C119" s="1059">
        <v>357</v>
      </c>
      <c r="E119" s="901"/>
    </row>
    <row r="120" spans="1:5" ht="25.5" x14ac:dyDescent="0.2">
      <c r="A120" s="1063"/>
      <c r="B120" s="685" t="s">
        <v>3447</v>
      </c>
      <c r="C120" s="1060"/>
      <c r="E120" s="901"/>
    </row>
    <row r="121" spans="1:5" ht="25.5" x14ac:dyDescent="0.2">
      <c r="A121" s="1062" t="s">
        <v>3506</v>
      </c>
      <c r="B121" s="732" t="s">
        <v>3507</v>
      </c>
      <c r="C121" s="1059">
        <v>371</v>
      </c>
      <c r="E121" s="901"/>
    </row>
    <row r="122" spans="1:5" ht="25.5" x14ac:dyDescent="0.2">
      <c r="A122" s="1063"/>
      <c r="B122" s="685" t="s">
        <v>3450</v>
      </c>
      <c r="C122" s="1060"/>
      <c r="E122" s="901"/>
    </row>
    <row r="123" spans="1:5" ht="25.5" x14ac:dyDescent="0.2">
      <c r="A123" s="1062" t="s">
        <v>3508</v>
      </c>
      <c r="B123" s="732" t="s">
        <v>3509</v>
      </c>
      <c r="C123" s="1059">
        <v>346</v>
      </c>
      <c r="E123" s="901"/>
    </row>
    <row r="124" spans="1:5" ht="25.5" x14ac:dyDescent="0.2">
      <c r="A124" s="1063"/>
      <c r="B124" s="685" t="s">
        <v>3510</v>
      </c>
      <c r="C124" s="1060"/>
      <c r="E124" s="901"/>
    </row>
    <row r="125" spans="1:5" ht="25.5" x14ac:dyDescent="0.2">
      <c r="A125" s="1062" t="s">
        <v>3511</v>
      </c>
      <c r="B125" s="732" t="s">
        <v>3512</v>
      </c>
      <c r="C125" s="1059">
        <v>288</v>
      </c>
      <c r="E125" s="901"/>
    </row>
    <row r="126" spans="1:5" ht="25.5" x14ac:dyDescent="0.2">
      <c r="A126" s="1063"/>
      <c r="B126" s="685" t="s">
        <v>3513</v>
      </c>
      <c r="C126" s="1060"/>
      <c r="E126" s="901"/>
    </row>
    <row r="127" spans="1:5" ht="25.5" x14ac:dyDescent="0.2">
      <c r="A127" s="1062" t="s">
        <v>3514</v>
      </c>
      <c r="B127" s="732" t="s">
        <v>3515</v>
      </c>
      <c r="C127" s="1059">
        <v>371</v>
      </c>
      <c r="E127" s="901"/>
    </row>
    <row r="128" spans="1:5" ht="25.5" x14ac:dyDescent="0.2">
      <c r="A128" s="1063"/>
      <c r="B128" s="685" t="s">
        <v>3475</v>
      </c>
      <c r="C128" s="1060"/>
      <c r="E128" s="901"/>
    </row>
    <row r="129" spans="1:5" x14ac:dyDescent="0.2">
      <c r="A129" s="1062" t="s">
        <v>3516</v>
      </c>
      <c r="B129" s="732" t="s">
        <v>3517</v>
      </c>
      <c r="C129" s="1059">
        <v>326</v>
      </c>
      <c r="E129" s="901"/>
    </row>
    <row r="130" spans="1:5" ht="25.5" x14ac:dyDescent="0.2">
      <c r="A130" s="1063"/>
      <c r="B130" s="685" t="s">
        <v>3518</v>
      </c>
      <c r="C130" s="1060"/>
      <c r="E130" s="901"/>
    </row>
    <row r="131" spans="1:5" x14ac:dyDescent="0.2">
      <c r="A131" s="728" t="s">
        <v>3519</v>
      </c>
      <c r="B131" s="1068" t="s">
        <v>3520</v>
      </c>
      <c r="C131" s="1068"/>
      <c r="E131" s="901"/>
    </row>
    <row r="132" spans="1:5" x14ac:dyDescent="0.2">
      <c r="A132" s="728"/>
      <c r="B132" s="1068" t="s">
        <v>3521</v>
      </c>
      <c r="C132" s="1068"/>
      <c r="E132" s="901"/>
    </row>
    <row r="133" spans="1:5" ht="25.5" x14ac:dyDescent="0.2">
      <c r="A133" s="896" t="s">
        <v>3522</v>
      </c>
      <c r="B133" s="732" t="s">
        <v>3523</v>
      </c>
      <c r="C133" s="729">
        <v>113</v>
      </c>
      <c r="E133" s="901"/>
    </row>
    <row r="134" spans="1:5" ht="25.5" x14ac:dyDescent="0.2">
      <c r="A134" s="1062" t="s">
        <v>3524</v>
      </c>
      <c r="B134" s="732" t="s">
        <v>3523</v>
      </c>
      <c r="C134" s="1059">
        <v>163</v>
      </c>
      <c r="E134" s="901"/>
    </row>
    <row r="135" spans="1:5" x14ac:dyDescent="0.2">
      <c r="A135" s="1063"/>
      <c r="B135" s="685" t="s">
        <v>3396</v>
      </c>
      <c r="C135" s="1060"/>
      <c r="E135" s="901"/>
    </row>
    <row r="136" spans="1:5" ht="25.5" x14ac:dyDescent="0.2">
      <c r="A136" s="896" t="s">
        <v>3525</v>
      </c>
      <c r="B136" s="684" t="s">
        <v>3526</v>
      </c>
      <c r="C136" s="729">
        <v>212</v>
      </c>
      <c r="E136" s="901"/>
    </row>
    <row r="137" spans="1:5" x14ac:dyDescent="0.2">
      <c r="A137" s="894"/>
      <c r="B137" s="1069" t="s">
        <v>3419</v>
      </c>
      <c r="C137" s="1070"/>
      <c r="E137" s="901"/>
    </row>
    <row r="138" spans="1:5" ht="25.5" x14ac:dyDescent="0.2">
      <c r="A138" s="1062" t="s">
        <v>3527</v>
      </c>
      <c r="B138" s="732" t="s">
        <v>3528</v>
      </c>
      <c r="C138" s="1059">
        <v>332</v>
      </c>
      <c r="E138" s="901"/>
    </row>
    <row r="139" spans="1:5" ht="25.5" x14ac:dyDescent="0.2">
      <c r="A139" s="1063"/>
      <c r="B139" s="685" t="s">
        <v>3529</v>
      </c>
      <c r="C139" s="1060"/>
      <c r="E139" s="901"/>
    </row>
    <row r="140" spans="1:5" ht="25.5" x14ac:dyDescent="0.2">
      <c r="A140" s="1062" t="s">
        <v>3530</v>
      </c>
      <c r="B140" s="732" t="s">
        <v>3531</v>
      </c>
      <c r="C140" s="1059">
        <v>325</v>
      </c>
      <c r="E140" s="901"/>
    </row>
    <row r="141" spans="1:5" ht="25.5" x14ac:dyDescent="0.2">
      <c r="A141" s="1063"/>
      <c r="B141" s="685" t="s">
        <v>3487</v>
      </c>
      <c r="C141" s="1060"/>
      <c r="E141" s="901"/>
    </row>
    <row r="142" spans="1:5" ht="25.5" x14ac:dyDescent="0.2">
      <c r="A142" s="1062" t="s">
        <v>3532</v>
      </c>
      <c r="B142" s="732" t="s">
        <v>3533</v>
      </c>
      <c r="C142" s="1059">
        <v>341</v>
      </c>
      <c r="E142" s="901"/>
    </row>
    <row r="143" spans="1:5" ht="25.5" x14ac:dyDescent="0.2">
      <c r="A143" s="1063"/>
      <c r="B143" s="685" t="s">
        <v>3450</v>
      </c>
      <c r="C143" s="1060"/>
      <c r="E143" s="901"/>
    </row>
    <row r="144" spans="1:5" ht="25.5" x14ac:dyDescent="0.2">
      <c r="A144" s="1062" t="s">
        <v>3534</v>
      </c>
      <c r="B144" s="732" t="s">
        <v>3535</v>
      </c>
      <c r="C144" s="1059">
        <v>317</v>
      </c>
      <c r="E144" s="901"/>
    </row>
    <row r="145" spans="1:5" ht="25.5" x14ac:dyDescent="0.2">
      <c r="A145" s="1063"/>
      <c r="B145" s="685" t="s">
        <v>3453</v>
      </c>
      <c r="C145" s="1060"/>
      <c r="E145" s="901"/>
    </row>
    <row r="146" spans="1:5" ht="25.5" x14ac:dyDescent="0.2">
      <c r="A146" s="1062" t="s">
        <v>3536</v>
      </c>
      <c r="B146" s="732" t="s">
        <v>3537</v>
      </c>
      <c r="C146" s="1059">
        <v>341</v>
      </c>
      <c r="E146" s="901"/>
    </row>
    <row r="147" spans="1:5" ht="25.5" x14ac:dyDescent="0.2">
      <c r="A147" s="1063"/>
      <c r="B147" s="685" t="s">
        <v>3475</v>
      </c>
      <c r="C147" s="1060"/>
      <c r="E147" s="901"/>
    </row>
    <row r="148" spans="1:5" x14ac:dyDescent="0.2">
      <c r="A148" s="896" t="s">
        <v>3538</v>
      </c>
      <c r="B148" s="732" t="s">
        <v>3539</v>
      </c>
      <c r="C148" s="729">
        <v>297</v>
      </c>
      <c r="E148" s="901"/>
    </row>
    <row r="149" spans="1:5" ht="25.5" x14ac:dyDescent="0.2">
      <c r="A149" s="1062" t="s">
        <v>3540</v>
      </c>
      <c r="B149" s="732" t="s">
        <v>3541</v>
      </c>
      <c r="C149" s="1059">
        <v>989</v>
      </c>
      <c r="E149" s="901"/>
    </row>
    <row r="150" spans="1:5" ht="25.5" x14ac:dyDescent="0.2">
      <c r="A150" s="1063"/>
      <c r="B150" s="732" t="s">
        <v>3542</v>
      </c>
      <c r="C150" s="1060"/>
      <c r="E150" s="901"/>
    </row>
    <row r="151" spans="1:5" ht="25.5" x14ac:dyDescent="0.2">
      <c r="A151" s="896" t="s">
        <v>3543</v>
      </c>
      <c r="B151" s="685" t="s">
        <v>3544</v>
      </c>
      <c r="C151" s="729">
        <v>81</v>
      </c>
      <c r="E151" s="901"/>
    </row>
    <row r="152" spans="1:5" x14ac:dyDescent="0.2">
      <c r="A152" s="896" t="s">
        <v>3545</v>
      </c>
      <c r="B152" s="732" t="s">
        <v>3546</v>
      </c>
      <c r="C152" s="729">
        <v>248</v>
      </c>
      <c r="E152" s="901"/>
    </row>
    <row r="153" spans="1:5" ht="25.5" x14ac:dyDescent="0.2">
      <c r="A153" s="896" t="s">
        <v>3547</v>
      </c>
      <c r="B153" s="685" t="s">
        <v>3544</v>
      </c>
      <c r="C153" s="729">
        <v>81</v>
      </c>
      <c r="E153" s="901"/>
    </row>
    <row r="154" spans="1:5" x14ac:dyDescent="0.2">
      <c r="A154" s="728" t="s">
        <v>3548</v>
      </c>
      <c r="B154" s="1067" t="s">
        <v>3549</v>
      </c>
      <c r="C154" s="1067"/>
      <c r="E154" s="901"/>
    </row>
    <row r="155" spans="1:5" ht="25.5" x14ac:dyDescent="0.2">
      <c r="A155" s="896" t="s">
        <v>3550</v>
      </c>
      <c r="B155" s="732" t="s">
        <v>3551</v>
      </c>
      <c r="C155" s="897">
        <v>113</v>
      </c>
      <c r="E155" s="901"/>
    </row>
    <row r="156" spans="1:5" ht="38.25" x14ac:dyDescent="0.2">
      <c r="A156" s="1062" t="s">
        <v>3552</v>
      </c>
      <c r="B156" s="732" t="s">
        <v>3553</v>
      </c>
      <c r="C156" s="1071">
        <v>163</v>
      </c>
      <c r="E156" s="901"/>
    </row>
    <row r="157" spans="1:5" x14ac:dyDescent="0.2">
      <c r="A157" s="1063"/>
      <c r="B157" s="685" t="s">
        <v>3396</v>
      </c>
      <c r="C157" s="1071"/>
      <c r="E157" s="901"/>
    </row>
    <row r="158" spans="1:5" x14ac:dyDescent="0.2">
      <c r="A158" s="896"/>
      <c r="B158" s="1069" t="s">
        <v>3419</v>
      </c>
      <c r="C158" s="1070"/>
      <c r="E158" s="901"/>
    </row>
    <row r="159" spans="1:5" ht="25.5" x14ac:dyDescent="0.2">
      <c r="A159" s="1062" t="s">
        <v>3554</v>
      </c>
      <c r="B159" s="732" t="s">
        <v>3528</v>
      </c>
      <c r="C159" s="1059">
        <v>332</v>
      </c>
      <c r="E159" s="901"/>
    </row>
    <row r="160" spans="1:5" ht="25.5" x14ac:dyDescent="0.2">
      <c r="A160" s="1063"/>
      <c r="B160" s="685" t="s">
        <v>3444</v>
      </c>
      <c r="C160" s="1060"/>
      <c r="E160" s="901"/>
    </row>
    <row r="161" spans="1:5" ht="25.5" x14ac:dyDescent="0.2">
      <c r="A161" s="1062" t="s">
        <v>3555</v>
      </c>
      <c r="B161" s="732" t="s">
        <v>3531</v>
      </c>
      <c r="C161" s="1059">
        <v>326</v>
      </c>
      <c r="E161" s="901"/>
    </row>
    <row r="162" spans="1:5" ht="25.5" x14ac:dyDescent="0.2">
      <c r="A162" s="1063"/>
      <c r="B162" s="685" t="s">
        <v>3487</v>
      </c>
      <c r="C162" s="1060"/>
      <c r="E162" s="901"/>
    </row>
    <row r="163" spans="1:5" ht="25.5" x14ac:dyDescent="0.2">
      <c r="A163" s="1062" t="s">
        <v>3556</v>
      </c>
      <c r="B163" s="732" t="s">
        <v>3533</v>
      </c>
      <c r="C163" s="1059">
        <v>341</v>
      </c>
      <c r="E163" s="901"/>
    </row>
    <row r="164" spans="1:5" ht="25.5" x14ac:dyDescent="0.2">
      <c r="A164" s="1063"/>
      <c r="B164" s="685" t="s">
        <v>3450</v>
      </c>
      <c r="C164" s="1060"/>
      <c r="E164" s="901"/>
    </row>
    <row r="165" spans="1:5" ht="25.5" x14ac:dyDescent="0.2">
      <c r="A165" s="1062" t="s">
        <v>3557</v>
      </c>
      <c r="B165" s="732" t="s">
        <v>3558</v>
      </c>
      <c r="C165" s="1059">
        <v>317</v>
      </c>
      <c r="E165" s="901"/>
    </row>
    <row r="166" spans="1:5" ht="25.5" x14ac:dyDescent="0.2">
      <c r="A166" s="1063"/>
      <c r="B166" s="685" t="s">
        <v>3559</v>
      </c>
      <c r="C166" s="1060"/>
      <c r="E166" s="901"/>
    </row>
    <row r="167" spans="1:5" ht="25.5" x14ac:dyDescent="0.2">
      <c r="A167" s="1062" t="s">
        <v>3560</v>
      </c>
      <c r="B167" s="732" t="s">
        <v>3537</v>
      </c>
      <c r="C167" s="1059">
        <v>341</v>
      </c>
      <c r="E167" s="901"/>
    </row>
    <row r="168" spans="1:5" ht="25.5" x14ac:dyDescent="0.2">
      <c r="A168" s="1063"/>
      <c r="B168" s="685" t="s">
        <v>3475</v>
      </c>
      <c r="C168" s="1060"/>
      <c r="E168" s="901"/>
    </row>
    <row r="169" spans="1:5" x14ac:dyDescent="0.2">
      <c r="A169" s="1062" t="s">
        <v>3561</v>
      </c>
      <c r="B169" s="732" t="s">
        <v>3539</v>
      </c>
      <c r="C169" s="1059">
        <v>297</v>
      </c>
      <c r="E169" s="901"/>
    </row>
    <row r="170" spans="1:5" ht="25.5" x14ac:dyDescent="0.2">
      <c r="A170" s="1063"/>
      <c r="B170" s="685" t="s">
        <v>3562</v>
      </c>
      <c r="C170" s="1060"/>
      <c r="E170" s="901"/>
    </row>
    <row r="171" spans="1:5" ht="25.5" x14ac:dyDescent="0.2">
      <c r="A171" s="896" t="s">
        <v>3563</v>
      </c>
      <c r="B171" s="732" t="s">
        <v>3564</v>
      </c>
      <c r="C171" s="729">
        <v>989</v>
      </c>
      <c r="E171" s="901"/>
    </row>
    <row r="172" spans="1:5" ht="25.5" x14ac:dyDescent="0.2">
      <c r="A172" s="896" t="s">
        <v>3565</v>
      </c>
      <c r="B172" s="685" t="s">
        <v>3544</v>
      </c>
      <c r="C172" s="729">
        <v>81</v>
      </c>
      <c r="E172" s="901"/>
    </row>
    <row r="173" spans="1:5" x14ac:dyDescent="0.2">
      <c r="A173" s="896" t="s">
        <v>3566</v>
      </c>
      <c r="B173" s="732" t="s">
        <v>3546</v>
      </c>
      <c r="C173" s="729">
        <v>248</v>
      </c>
      <c r="E173" s="901"/>
    </row>
    <row r="174" spans="1:5" ht="25.5" x14ac:dyDescent="0.2">
      <c r="A174" s="896" t="s">
        <v>3567</v>
      </c>
      <c r="B174" s="685" t="s">
        <v>3544</v>
      </c>
      <c r="C174" s="729">
        <v>81</v>
      </c>
      <c r="E174" s="901"/>
    </row>
    <row r="175" spans="1:5" x14ac:dyDescent="0.2">
      <c r="A175" s="728" t="s">
        <v>3568</v>
      </c>
      <c r="B175" s="1068" t="s">
        <v>3569</v>
      </c>
      <c r="C175" s="1068"/>
      <c r="E175" s="901"/>
    </row>
    <row r="176" spans="1:5" x14ac:dyDescent="0.2">
      <c r="A176" s="896" t="s">
        <v>3570</v>
      </c>
      <c r="B176" s="732" t="s">
        <v>3571</v>
      </c>
      <c r="C176" s="729">
        <v>396</v>
      </c>
      <c r="E176" s="901"/>
    </row>
    <row r="177" spans="1:5" x14ac:dyDescent="0.2">
      <c r="A177" s="728" t="s">
        <v>3572</v>
      </c>
      <c r="B177" s="1067" t="s">
        <v>3573</v>
      </c>
      <c r="C177" s="1067"/>
      <c r="E177" s="901"/>
    </row>
    <row r="178" spans="1:5" x14ac:dyDescent="0.2">
      <c r="A178" s="1062" t="s">
        <v>3574</v>
      </c>
      <c r="B178" s="732" t="s">
        <v>3575</v>
      </c>
      <c r="C178" s="1059">
        <v>357</v>
      </c>
      <c r="E178" s="901"/>
    </row>
    <row r="179" spans="1:5" ht="25.5" x14ac:dyDescent="0.2">
      <c r="A179" s="1063"/>
      <c r="B179" s="685" t="s">
        <v>3444</v>
      </c>
      <c r="C179" s="1060"/>
      <c r="E179" s="901"/>
    </row>
    <row r="180" spans="1:5" x14ac:dyDescent="0.2">
      <c r="A180" s="1062" t="s">
        <v>3576</v>
      </c>
      <c r="B180" s="732" t="s">
        <v>3577</v>
      </c>
      <c r="C180" s="1059">
        <v>366</v>
      </c>
      <c r="E180" s="901"/>
    </row>
    <row r="181" spans="1:5" ht="25.5" x14ac:dyDescent="0.2">
      <c r="A181" s="1063"/>
      <c r="B181" s="685" t="s">
        <v>3487</v>
      </c>
      <c r="C181" s="1060"/>
      <c r="E181" s="901"/>
    </row>
    <row r="182" spans="1:5" x14ac:dyDescent="0.2">
      <c r="A182" s="1062" t="s">
        <v>3578</v>
      </c>
      <c r="B182" s="732" t="s">
        <v>3579</v>
      </c>
      <c r="C182" s="1059">
        <v>366</v>
      </c>
      <c r="E182" s="901"/>
    </row>
    <row r="183" spans="1:5" ht="25.5" x14ac:dyDescent="0.2">
      <c r="A183" s="1063"/>
      <c r="B183" s="685" t="s">
        <v>3450</v>
      </c>
      <c r="C183" s="1060"/>
      <c r="E183" s="901"/>
    </row>
    <row r="184" spans="1:5" x14ac:dyDescent="0.2">
      <c r="A184" s="1062" t="s">
        <v>3580</v>
      </c>
      <c r="B184" s="732" t="s">
        <v>3581</v>
      </c>
      <c r="C184" s="1059">
        <v>346</v>
      </c>
      <c r="E184" s="901"/>
    </row>
    <row r="185" spans="1:5" ht="25.5" x14ac:dyDescent="0.2">
      <c r="A185" s="1063"/>
      <c r="B185" s="685" t="s">
        <v>3453</v>
      </c>
      <c r="C185" s="1060"/>
      <c r="E185" s="901"/>
    </row>
    <row r="186" spans="1:5" ht="25.5" x14ac:dyDescent="0.2">
      <c r="A186" s="1062" t="s">
        <v>3582</v>
      </c>
      <c r="B186" s="732" t="s">
        <v>3583</v>
      </c>
      <c r="C186" s="1059">
        <v>346</v>
      </c>
      <c r="E186" s="901"/>
    </row>
    <row r="187" spans="1:5" ht="25.5" x14ac:dyDescent="0.2">
      <c r="A187" s="1063"/>
      <c r="B187" s="685" t="s">
        <v>3475</v>
      </c>
      <c r="C187" s="1060"/>
      <c r="E187" s="901"/>
    </row>
    <row r="188" spans="1:5" x14ac:dyDescent="0.2">
      <c r="A188" s="1062" t="s">
        <v>3584</v>
      </c>
      <c r="B188" s="733" t="s">
        <v>3585</v>
      </c>
      <c r="C188" s="1059">
        <v>272</v>
      </c>
      <c r="E188" s="901"/>
    </row>
    <row r="189" spans="1:5" ht="25.5" x14ac:dyDescent="0.2">
      <c r="A189" s="1063"/>
      <c r="B189" s="685" t="s">
        <v>3562</v>
      </c>
      <c r="C189" s="1060"/>
      <c r="E189" s="901"/>
    </row>
    <row r="190" spans="1:5" x14ac:dyDescent="0.2">
      <c r="A190" s="728" t="s">
        <v>3586</v>
      </c>
      <c r="B190" s="898" t="s">
        <v>3587</v>
      </c>
      <c r="C190" s="897"/>
      <c r="E190" s="901"/>
    </row>
    <row r="191" spans="1:5" ht="25.5" x14ac:dyDescent="0.2">
      <c r="A191" s="1057" t="s">
        <v>3588</v>
      </c>
      <c r="B191" s="732" t="s">
        <v>3589</v>
      </c>
      <c r="C191" s="1059">
        <v>262</v>
      </c>
      <c r="E191" s="901"/>
    </row>
    <row r="192" spans="1:5" ht="25.5" x14ac:dyDescent="0.2">
      <c r="A192" s="1058"/>
      <c r="B192" s="685" t="s">
        <v>3590</v>
      </c>
      <c r="C192" s="1060"/>
      <c r="E192" s="901"/>
    </row>
    <row r="193" spans="1:5" ht="25.5" x14ac:dyDescent="0.2">
      <c r="A193" s="1057" t="s">
        <v>3591</v>
      </c>
      <c r="B193" s="732" t="s">
        <v>3592</v>
      </c>
      <c r="C193" s="1059">
        <v>351</v>
      </c>
      <c r="E193" s="901"/>
    </row>
    <row r="194" spans="1:5" ht="25.5" x14ac:dyDescent="0.2">
      <c r="A194" s="1058"/>
      <c r="B194" s="685" t="s">
        <v>3593</v>
      </c>
      <c r="C194" s="1060"/>
      <c r="E194" s="901"/>
    </row>
    <row r="195" spans="1:5" ht="25.5" x14ac:dyDescent="0.2">
      <c r="A195" s="1057" t="s">
        <v>3594</v>
      </c>
      <c r="B195" s="732" t="s">
        <v>3595</v>
      </c>
      <c r="C195" s="1059">
        <v>633</v>
      </c>
      <c r="E195" s="901"/>
    </row>
    <row r="196" spans="1:5" ht="25.5" x14ac:dyDescent="0.2">
      <c r="A196" s="1058"/>
      <c r="B196" s="685" t="s">
        <v>3596</v>
      </c>
      <c r="C196" s="1060"/>
      <c r="E196" s="901"/>
    </row>
    <row r="197" spans="1:5" ht="25.5" x14ac:dyDescent="0.2">
      <c r="A197" s="735" t="s">
        <v>3597</v>
      </c>
      <c r="B197" s="732" t="s">
        <v>3598</v>
      </c>
      <c r="C197" s="729">
        <v>346</v>
      </c>
      <c r="E197" s="901"/>
    </row>
    <row r="198" spans="1:5" x14ac:dyDescent="0.2">
      <c r="A198" s="728" t="s">
        <v>3599</v>
      </c>
      <c r="B198" s="1067" t="s">
        <v>3600</v>
      </c>
      <c r="C198" s="1067"/>
      <c r="E198" s="901"/>
    </row>
    <row r="199" spans="1:5" x14ac:dyDescent="0.2">
      <c r="A199" s="896" t="s">
        <v>3601</v>
      </c>
      <c r="B199" s="732" t="s">
        <v>3602</v>
      </c>
      <c r="C199" s="729">
        <v>123</v>
      </c>
      <c r="E199" s="901"/>
    </row>
    <row r="200" spans="1:5" x14ac:dyDescent="0.2">
      <c r="A200" s="896" t="s">
        <v>3603</v>
      </c>
      <c r="B200" s="732" t="s">
        <v>3604</v>
      </c>
      <c r="C200" s="729">
        <v>123</v>
      </c>
      <c r="E200" s="901"/>
    </row>
    <row r="201" spans="1:5" x14ac:dyDescent="0.2">
      <c r="A201" s="896" t="s">
        <v>3605</v>
      </c>
      <c r="B201" s="732" t="s">
        <v>3606</v>
      </c>
      <c r="C201" s="729">
        <v>149</v>
      </c>
      <c r="E201" s="901"/>
    </row>
    <row r="202" spans="1:5" x14ac:dyDescent="0.2">
      <c r="A202" s="896" t="s">
        <v>3607</v>
      </c>
      <c r="B202" s="732" t="s">
        <v>3608</v>
      </c>
      <c r="C202" s="729">
        <v>321</v>
      </c>
      <c r="E202" s="901"/>
    </row>
    <row r="203" spans="1:5" x14ac:dyDescent="0.2">
      <c r="A203" s="728" t="s">
        <v>3609</v>
      </c>
      <c r="B203" s="1061" t="s">
        <v>3610</v>
      </c>
      <c r="C203" s="1061"/>
      <c r="E203" s="901"/>
    </row>
    <row r="204" spans="1:5" x14ac:dyDescent="0.2">
      <c r="A204" s="896" t="s">
        <v>2554</v>
      </c>
      <c r="B204" s="732" t="s">
        <v>3611</v>
      </c>
      <c r="C204" s="729">
        <v>47</v>
      </c>
      <c r="E204" s="901"/>
    </row>
    <row r="205" spans="1:5" x14ac:dyDescent="0.2">
      <c r="A205" s="896" t="s">
        <v>3612</v>
      </c>
      <c r="B205" s="732" t="s">
        <v>3613</v>
      </c>
      <c r="C205" s="729">
        <v>91</v>
      </c>
      <c r="E205" s="901"/>
    </row>
    <row r="206" spans="1:5" x14ac:dyDescent="0.2">
      <c r="A206" s="896" t="s">
        <v>2578</v>
      </c>
      <c r="B206" s="732" t="s">
        <v>3614</v>
      </c>
      <c r="C206" s="729">
        <v>109</v>
      </c>
      <c r="E206" s="901"/>
    </row>
    <row r="207" spans="1:5" x14ac:dyDescent="0.2">
      <c r="A207" s="896" t="s">
        <v>3615</v>
      </c>
      <c r="B207" s="732" t="s">
        <v>3616</v>
      </c>
      <c r="C207" s="729">
        <v>366</v>
      </c>
      <c r="E207" s="901"/>
    </row>
    <row r="208" spans="1:5" x14ac:dyDescent="0.2">
      <c r="A208" s="896" t="s">
        <v>3617</v>
      </c>
      <c r="B208" s="732" t="s">
        <v>3618</v>
      </c>
      <c r="C208" s="729">
        <v>184</v>
      </c>
      <c r="E208" s="901"/>
    </row>
    <row r="209" spans="1:5" x14ac:dyDescent="0.2">
      <c r="A209" s="896" t="s">
        <v>3619</v>
      </c>
      <c r="B209" s="732" t="s">
        <v>3620</v>
      </c>
      <c r="C209" s="729">
        <v>127</v>
      </c>
      <c r="E209" s="901"/>
    </row>
    <row r="210" spans="1:5" x14ac:dyDescent="0.2">
      <c r="A210" s="896" t="s">
        <v>3621</v>
      </c>
      <c r="B210" s="732" t="s">
        <v>3622</v>
      </c>
      <c r="C210" s="729">
        <v>184</v>
      </c>
      <c r="E210" s="901"/>
    </row>
    <row r="211" spans="1:5" x14ac:dyDescent="0.2">
      <c r="A211" s="896" t="s">
        <v>3623</v>
      </c>
      <c r="B211" s="732" t="s">
        <v>3624</v>
      </c>
      <c r="C211" s="729">
        <v>109</v>
      </c>
      <c r="E211" s="901"/>
    </row>
    <row r="212" spans="1:5" ht="25.5" x14ac:dyDescent="0.2">
      <c r="A212" s="896" t="s">
        <v>3625</v>
      </c>
      <c r="B212" s="732" t="s">
        <v>3626</v>
      </c>
      <c r="C212" s="895">
        <v>139</v>
      </c>
      <c r="E212" s="901"/>
    </row>
    <row r="213" spans="1:5" ht="25.5" x14ac:dyDescent="0.2">
      <c r="A213" s="896" t="s">
        <v>3627</v>
      </c>
      <c r="B213" s="732" t="s">
        <v>3628</v>
      </c>
      <c r="C213" s="895">
        <v>128</v>
      </c>
      <c r="E213" s="901"/>
    </row>
    <row r="214" spans="1:5" ht="25.5" x14ac:dyDescent="0.2">
      <c r="A214" s="1057" t="s">
        <v>3629</v>
      </c>
      <c r="B214" s="732" t="s">
        <v>3630</v>
      </c>
      <c r="C214" s="1059">
        <v>117</v>
      </c>
      <c r="E214" s="901"/>
    </row>
    <row r="215" spans="1:5" x14ac:dyDescent="0.2">
      <c r="A215" s="1058"/>
      <c r="B215" s="732" t="s">
        <v>3631</v>
      </c>
      <c r="C215" s="1060"/>
      <c r="E215" s="901"/>
    </row>
    <row r="216" spans="1:5" x14ac:dyDescent="0.2">
      <c r="A216" s="896" t="s">
        <v>3632</v>
      </c>
      <c r="B216" s="732" t="s">
        <v>3633</v>
      </c>
      <c r="C216" s="729">
        <v>137</v>
      </c>
      <c r="E216" s="901"/>
    </row>
    <row r="217" spans="1:5" x14ac:dyDescent="0.2">
      <c r="A217" s="896" t="s">
        <v>3634</v>
      </c>
      <c r="B217" s="732" t="s">
        <v>3635</v>
      </c>
      <c r="C217" s="729">
        <v>89</v>
      </c>
      <c r="E217" s="901"/>
    </row>
    <row r="218" spans="1:5" x14ac:dyDescent="0.2">
      <c r="A218" s="1057" t="s">
        <v>3636</v>
      </c>
      <c r="B218" s="732" t="s">
        <v>3637</v>
      </c>
      <c r="C218" s="1059">
        <v>159</v>
      </c>
      <c r="E218" s="901"/>
    </row>
    <row r="219" spans="1:5" x14ac:dyDescent="0.2">
      <c r="A219" s="1058"/>
      <c r="B219" s="688" t="s">
        <v>3638</v>
      </c>
      <c r="C219" s="1060"/>
      <c r="E219" s="901"/>
    </row>
    <row r="220" spans="1:5" x14ac:dyDescent="0.2">
      <c r="A220" s="896" t="s">
        <v>3639</v>
      </c>
      <c r="B220" s="732" t="s">
        <v>3640</v>
      </c>
      <c r="C220" s="729">
        <v>91</v>
      </c>
      <c r="E220" s="901"/>
    </row>
    <row r="221" spans="1:5" x14ac:dyDescent="0.2">
      <c r="A221" s="896" t="s">
        <v>3641</v>
      </c>
      <c r="B221" s="732" t="s">
        <v>3642</v>
      </c>
      <c r="C221" s="729">
        <v>91</v>
      </c>
      <c r="E221" s="901"/>
    </row>
    <row r="222" spans="1:5" x14ac:dyDescent="0.2">
      <c r="A222" s="896" t="s">
        <v>3643</v>
      </c>
      <c r="B222" s="689" t="s">
        <v>3644</v>
      </c>
      <c r="C222" s="729">
        <v>200</v>
      </c>
      <c r="E222" s="901"/>
    </row>
    <row r="223" spans="1:5" x14ac:dyDescent="0.2">
      <c r="A223" s="896" t="s">
        <v>3645</v>
      </c>
      <c r="B223" s="732" t="s">
        <v>3646</v>
      </c>
      <c r="C223" s="729">
        <v>86</v>
      </c>
      <c r="E223" s="901"/>
    </row>
    <row r="224" spans="1:5" x14ac:dyDescent="0.2">
      <c r="A224" s="896" t="s">
        <v>3647</v>
      </c>
      <c r="B224" s="732" t="s">
        <v>3648</v>
      </c>
      <c r="C224" s="729">
        <v>164</v>
      </c>
      <c r="E224" s="901"/>
    </row>
    <row r="225" spans="1:5" x14ac:dyDescent="0.2">
      <c r="A225" s="896" t="s">
        <v>3649</v>
      </c>
      <c r="B225" s="732" t="s">
        <v>3650</v>
      </c>
      <c r="C225" s="729">
        <v>164</v>
      </c>
      <c r="E225" s="901"/>
    </row>
    <row r="226" spans="1:5" x14ac:dyDescent="0.2">
      <c r="A226" s="896" t="s">
        <v>3651</v>
      </c>
      <c r="B226" s="732" t="s">
        <v>3652</v>
      </c>
      <c r="C226" s="729">
        <v>320</v>
      </c>
      <c r="E226" s="901"/>
    </row>
    <row r="227" spans="1:5" ht="25.5" x14ac:dyDescent="0.2">
      <c r="A227" s="896" t="s">
        <v>3653</v>
      </c>
      <c r="B227" s="732" t="s">
        <v>3654</v>
      </c>
      <c r="C227" s="729">
        <v>606</v>
      </c>
      <c r="E227" s="901"/>
    </row>
    <row r="228" spans="1:5" x14ac:dyDescent="0.2">
      <c r="A228" s="896" t="s">
        <v>3655</v>
      </c>
      <c r="B228" s="732" t="s">
        <v>3656</v>
      </c>
      <c r="C228" s="729">
        <v>201</v>
      </c>
      <c r="E228" s="901"/>
    </row>
    <row r="229" spans="1:5" x14ac:dyDescent="0.2">
      <c r="A229" s="896" t="s">
        <v>3657</v>
      </c>
      <c r="B229" s="732" t="s">
        <v>3658</v>
      </c>
      <c r="C229" s="729">
        <v>201</v>
      </c>
      <c r="E229" s="901"/>
    </row>
    <row r="230" spans="1:5" x14ac:dyDescent="0.2">
      <c r="A230" s="896" t="s">
        <v>3659</v>
      </c>
      <c r="B230" s="732" t="s">
        <v>3660</v>
      </c>
      <c r="C230" s="729">
        <v>201</v>
      </c>
      <c r="E230" s="901"/>
    </row>
    <row r="231" spans="1:5" x14ac:dyDescent="0.2">
      <c r="A231" s="896" t="s">
        <v>3661</v>
      </c>
      <c r="B231" s="732" t="s">
        <v>3662</v>
      </c>
      <c r="C231" s="729">
        <v>109</v>
      </c>
      <c r="E231" s="901"/>
    </row>
    <row r="232" spans="1:5" x14ac:dyDescent="0.2">
      <c r="A232" s="896" t="s">
        <v>3663</v>
      </c>
      <c r="B232" s="732" t="s">
        <v>3664</v>
      </c>
      <c r="C232" s="729">
        <v>109</v>
      </c>
      <c r="E232" s="901"/>
    </row>
    <row r="233" spans="1:5" x14ac:dyDescent="0.2">
      <c r="A233" s="896" t="s">
        <v>3665</v>
      </c>
      <c r="B233" s="732" t="s">
        <v>3666</v>
      </c>
      <c r="C233" s="729">
        <v>109</v>
      </c>
      <c r="E233" s="901"/>
    </row>
    <row r="234" spans="1:5" x14ac:dyDescent="0.2">
      <c r="A234" s="896" t="s">
        <v>3667</v>
      </c>
      <c r="B234" s="732" t="s">
        <v>3668</v>
      </c>
      <c r="C234" s="729">
        <v>109</v>
      </c>
      <c r="E234" s="901"/>
    </row>
    <row r="235" spans="1:5" x14ac:dyDescent="0.2">
      <c r="A235" s="896" t="s">
        <v>3669</v>
      </c>
      <c r="B235" s="732" t="s">
        <v>3670</v>
      </c>
      <c r="C235" s="729">
        <v>109</v>
      </c>
      <c r="E235" s="901"/>
    </row>
    <row r="236" spans="1:5" x14ac:dyDescent="0.2">
      <c r="A236" s="896" t="s">
        <v>3671</v>
      </c>
      <c r="B236" s="732" t="s">
        <v>3672</v>
      </c>
      <c r="C236" s="729">
        <v>117</v>
      </c>
      <c r="E236" s="901"/>
    </row>
    <row r="237" spans="1:5" x14ac:dyDescent="0.2">
      <c r="A237" s="896" t="s">
        <v>3673</v>
      </c>
      <c r="B237" s="733" t="s">
        <v>3674</v>
      </c>
      <c r="C237" s="729">
        <v>3399</v>
      </c>
      <c r="E237" s="901"/>
    </row>
    <row r="238" spans="1:5" x14ac:dyDescent="0.2">
      <c r="A238" s="896" t="s">
        <v>3675</v>
      </c>
      <c r="B238" s="733" t="s">
        <v>3676</v>
      </c>
      <c r="C238" s="729">
        <v>3391</v>
      </c>
      <c r="E238" s="901"/>
    </row>
    <row r="239" spans="1:5" x14ac:dyDescent="0.2">
      <c r="A239" s="896" t="s">
        <v>3677</v>
      </c>
      <c r="B239" s="733" t="s">
        <v>3678</v>
      </c>
      <c r="C239" s="729">
        <v>3391</v>
      </c>
      <c r="E239" s="901"/>
    </row>
    <row r="240" spans="1:5" x14ac:dyDescent="0.2">
      <c r="A240" s="896" t="s">
        <v>3679</v>
      </c>
      <c r="B240" s="733" t="s">
        <v>3680</v>
      </c>
      <c r="C240" s="729">
        <v>2385</v>
      </c>
      <c r="E240" s="901"/>
    </row>
    <row r="241" spans="1:5" x14ac:dyDescent="0.2">
      <c r="A241" s="896" t="s">
        <v>3681</v>
      </c>
      <c r="B241" s="733" t="s">
        <v>3682</v>
      </c>
      <c r="C241" s="729">
        <v>123</v>
      </c>
      <c r="E241" s="901"/>
    </row>
    <row r="242" spans="1:5" x14ac:dyDescent="0.2">
      <c r="A242" s="896" t="s">
        <v>3683</v>
      </c>
      <c r="B242" s="733" t="s">
        <v>3684</v>
      </c>
      <c r="C242" s="729">
        <v>1232</v>
      </c>
      <c r="E242" s="901"/>
    </row>
    <row r="243" spans="1:5" x14ac:dyDescent="0.2">
      <c r="A243" s="896" t="s">
        <v>3685</v>
      </c>
      <c r="B243" s="733" t="s">
        <v>3686</v>
      </c>
      <c r="C243" s="729">
        <v>8586</v>
      </c>
      <c r="E243" s="901"/>
    </row>
    <row r="244" spans="1:5" x14ac:dyDescent="0.2">
      <c r="A244" s="896" t="s">
        <v>3687</v>
      </c>
      <c r="B244" s="733" t="s">
        <v>3688</v>
      </c>
      <c r="C244" s="729">
        <v>9724</v>
      </c>
      <c r="E244" s="901"/>
    </row>
    <row r="245" spans="1:5" ht="25.5" x14ac:dyDescent="0.2">
      <c r="A245" s="896" t="s">
        <v>3689</v>
      </c>
      <c r="B245" s="733" t="s">
        <v>3690</v>
      </c>
      <c r="C245" s="729">
        <v>282</v>
      </c>
      <c r="E245" s="901"/>
    </row>
    <row r="246" spans="1:5" ht="25.5" x14ac:dyDescent="0.2">
      <c r="A246" s="896" t="s">
        <v>3691</v>
      </c>
      <c r="B246" s="733" t="s">
        <v>3692</v>
      </c>
      <c r="C246" s="729">
        <v>282</v>
      </c>
      <c r="E246" s="901"/>
    </row>
    <row r="247" spans="1:5" ht="25.5" x14ac:dyDescent="0.2">
      <c r="A247" s="896" t="s">
        <v>3693</v>
      </c>
      <c r="B247" s="733" t="s">
        <v>3694</v>
      </c>
      <c r="C247" s="729">
        <v>331</v>
      </c>
      <c r="E247" s="901"/>
    </row>
    <row r="248" spans="1:5" x14ac:dyDescent="0.2">
      <c r="A248" s="896" t="s">
        <v>5224</v>
      </c>
      <c r="B248" s="733" t="s">
        <v>3697</v>
      </c>
      <c r="C248" s="729">
        <v>1763</v>
      </c>
      <c r="E248" s="901"/>
    </row>
    <row r="249" spans="1:5" x14ac:dyDescent="0.2">
      <c r="A249" s="896"/>
      <c r="B249" s="1061" t="s">
        <v>3695</v>
      </c>
      <c r="C249" s="1061"/>
      <c r="E249" s="901"/>
    </row>
    <row r="250" spans="1:5" x14ac:dyDescent="0.2">
      <c r="A250" s="896" t="s">
        <v>3696</v>
      </c>
      <c r="B250" s="732" t="s">
        <v>3699</v>
      </c>
      <c r="C250" s="729">
        <v>192</v>
      </c>
      <c r="E250" s="901"/>
    </row>
    <row r="251" spans="1:5" ht="25.5" x14ac:dyDescent="0.2">
      <c r="A251" s="896" t="s">
        <v>3698</v>
      </c>
      <c r="B251" s="690" t="s">
        <v>3701</v>
      </c>
      <c r="C251" s="729">
        <v>194</v>
      </c>
      <c r="E251" s="901"/>
    </row>
    <row r="252" spans="1:5" ht="25.5" x14ac:dyDescent="0.2">
      <c r="A252" s="896" t="s">
        <v>3700</v>
      </c>
      <c r="B252" s="690" t="s">
        <v>3703</v>
      </c>
      <c r="C252" s="729">
        <v>146</v>
      </c>
      <c r="E252" s="901"/>
    </row>
    <row r="253" spans="1:5" ht="25.5" x14ac:dyDescent="0.2">
      <c r="A253" s="896" t="s">
        <v>3702</v>
      </c>
      <c r="B253" s="691" t="s">
        <v>3705</v>
      </c>
      <c r="C253" s="729">
        <v>194</v>
      </c>
      <c r="E253" s="901"/>
    </row>
    <row r="254" spans="1:5" ht="25.5" x14ac:dyDescent="0.2">
      <c r="A254" s="896" t="s">
        <v>3704</v>
      </c>
      <c r="B254" s="692" t="s">
        <v>3707</v>
      </c>
      <c r="C254" s="729">
        <v>146</v>
      </c>
      <c r="E254" s="901"/>
    </row>
    <row r="255" spans="1:5" ht="25.5" x14ac:dyDescent="0.2">
      <c r="A255" s="896" t="s">
        <v>3706</v>
      </c>
      <c r="B255" s="691" t="s">
        <v>3709</v>
      </c>
      <c r="C255" s="729">
        <v>192</v>
      </c>
      <c r="E255" s="901"/>
    </row>
    <row r="256" spans="1:5" ht="25.5" x14ac:dyDescent="0.2">
      <c r="A256" s="896" t="s">
        <v>3708</v>
      </c>
      <c r="B256" s="692" t="s">
        <v>3711</v>
      </c>
      <c r="C256" s="729">
        <v>146</v>
      </c>
      <c r="E256" s="901"/>
    </row>
    <row r="257" spans="1:5" ht="25.5" x14ac:dyDescent="0.2">
      <c r="A257" s="896" t="s">
        <v>3710</v>
      </c>
      <c r="B257" s="691" t="s">
        <v>3713</v>
      </c>
      <c r="C257" s="729">
        <v>194</v>
      </c>
      <c r="E257" s="901"/>
    </row>
    <row r="258" spans="1:5" ht="25.5" x14ac:dyDescent="0.2">
      <c r="A258" s="896" t="s">
        <v>3712</v>
      </c>
      <c r="B258" s="691" t="s">
        <v>3715</v>
      </c>
      <c r="C258" s="729">
        <v>146</v>
      </c>
      <c r="E258" s="901"/>
    </row>
    <row r="259" spans="1:5" ht="25.5" x14ac:dyDescent="0.2">
      <c r="A259" s="896" t="s">
        <v>3714</v>
      </c>
      <c r="B259" s="688" t="s">
        <v>3717</v>
      </c>
      <c r="C259" s="729">
        <v>194</v>
      </c>
      <c r="E259" s="901"/>
    </row>
    <row r="260" spans="1:5" ht="25.5" x14ac:dyDescent="0.2">
      <c r="A260" s="896" t="s">
        <v>3716</v>
      </c>
      <c r="B260" s="688" t="s">
        <v>3719</v>
      </c>
      <c r="C260" s="729">
        <v>146</v>
      </c>
      <c r="E260" s="901"/>
    </row>
    <row r="261" spans="1:5" ht="25.5" x14ac:dyDescent="0.2">
      <c r="A261" s="896" t="s">
        <v>3718</v>
      </c>
      <c r="B261" s="690" t="s">
        <v>3721</v>
      </c>
      <c r="C261" s="729">
        <v>194</v>
      </c>
      <c r="E261" s="901"/>
    </row>
    <row r="262" spans="1:5" ht="25.5" x14ac:dyDescent="0.2">
      <c r="A262" s="896" t="s">
        <v>3720</v>
      </c>
      <c r="B262" s="690" t="s">
        <v>3723</v>
      </c>
      <c r="C262" s="729">
        <v>146</v>
      </c>
      <c r="E262" s="901"/>
    </row>
    <row r="263" spans="1:5" ht="25.5" x14ac:dyDescent="0.2">
      <c r="A263" s="896" t="s">
        <v>3722</v>
      </c>
      <c r="B263" s="690" t="s">
        <v>3725</v>
      </c>
      <c r="C263" s="729">
        <v>194</v>
      </c>
      <c r="E263" s="901"/>
    </row>
    <row r="264" spans="1:5" ht="25.5" x14ac:dyDescent="0.2">
      <c r="A264" s="896" t="s">
        <v>3724</v>
      </c>
      <c r="B264" s="690" t="s">
        <v>3727</v>
      </c>
      <c r="C264" s="729">
        <v>146</v>
      </c>
      <c r="E264" s="901"/>
    </row>
    <row r="265" spans="1:5" ht="25.5" x14ac:dyDescent="0.2">
      <c r="A265" s="896" t="s">
        <v>3726</v>
      </c>
      <c r="B265" s="688" t="s">
        <v>3729</v>
      </c>
      <c r="C265" s="729">
        <v>366</v>
      </c>
      <c r="E265" s="901"/>
    </row>
    <row r="266" spans="1:5" ht="25.5" x14ac:dyDescent="0.2">
      <c r="A266" s="896" t="s">
        <v>3728</v>
      </c>
      <c r="B266" s="688" t="s">
        <v>3731</v>
      </c>
      <c r="C266" s="729">
        <v>146</v>
      </c>
      <c r="E266" s="901"/>
    </row>
    <row r="267" spans="1:5" ht="25.5" x14ac:dyDescent="0.2">
      <c r="A267" s="896" t="s">
        <v>3730</v>
      </c>
      <c r="B267" s="690" t="s">
        <v>3733</v>
      </c>
      <c r="C267" s="729">
        <v>194</v>
      </c>
      <c r="E267" s="901"/>
    </row>
    <row r="268" spans="1:5" ht="25.5" x14ac:dyDescent="0.2">
      <c r="A268" s="896" t="s">
        <v>3732</v>
      </c>
      <c r="B268" s="690" t="s">
        <v>3735</v>
      </c>
      <c r="C268" s="729">
        <v>146</v>
      </c>
      <c r="E268" s="901"/>
    </row>
    <row r="269" spans="1:5" ht="25.5" x14ac:dyDescent="0.2">
      <c r="A269" s="896" t="s">
        <v>3734</v>
      </c>
      <c r="B269" s="688" t="s">
        <v>3737</v>
      </c>
      <c r="C269" s="729">
        <v>221</v>
      </c>
      <c r="E269" s="901"/>
    </row>
    <row r="270" spans="1:5" ht="25.5" x14ac:dyDescent="0.2">
      <c r="A270" s="896" t="s">
        <v>3736</v>
      </c>
      <c r="B270" s="688" t="s">
        <v>3739</v>
      </c>
      <c r="C270" s="729">
        <v>146</v>
      </c>
      <c r="E270" s="901"/>
    </row>
    <row r="271" spans="1:5" x14ac:dyDescent="0.2">
      <c r="A271" s="896" t="s">
        <v>3738</v>
      </c>
      <c r="B271" s="688" t="s">
        <v>3741</v>
      </c>
      <c r="C271" s="729">
        <v>321</v>
      </c>
      <c r="E271" s="901"/>
    </row>
    <row r="272" spans="1:5" x14ac:dyDescent="0.2">
      <c r="A272" s="896" t="s">
        <v>3740</v>
      </c>
      <c r="B272" s="732" t="s">
        <v>3743</v>
      </c>
      <c r="C272" s="729">
        <v>93</v>
      </c>
      <c r="E272" s="901"/>
    </row>
    <row r="273" spans="1:5" x14ac:dyDescent="0.2">
      <c r="A273" s="896" t="s">
        <v>3742</v>
      </c>
      <c r="B273" s="732" t="s">
        <v>3745</v>
      </c>
      <c r="C273" s="729">
        <v>121</v>
      </c>
      <c r="E273" s="901"/>
    </row>
    <row r="274" spans="1:5" x14ac:dyDescent="0.2">
      <c r="A274" s="896" t="s">
        <v>3744</v>
      </c>
      <c r="B274" s="732" t="s">
        <v>3747</v>
      </c>
      <c r="C274" s="729">
        <v>124</v>
      </c>
      <c r="E274" s="901"/>
    </row>
    <row r="275" spans="1:5" ht="25.5" x14ac:dyDescent="0.2">
      <c r="A275" s="896" t="s">
        <v>3746</v>
      </c>
      <c r="B275" s="732" t="s">
        <v>3749</v>
      </c>
      <c r="C275" s="729">
        <v>201</v>
      </c>
      <c r="E275" s="901"/>
    </row>
    <row r="276" spans="1:5" x14ac:dyDescent="0.2">
      <c r="A276" s="896" t="s">
        <v>3748</v>
      </c>
      <c r="B276" s="732" t="s">
        <v>3751</v>
      </c>
      <c r="C276" s="729">
        <v>196</v>
      </c>
      <c r="E276" s="901"/>
    </row>
    <row r="277" spans="1:5" x14ac:dyDescent="0.2">
      <c r="A277" s="896" t="s">
        <v>3750</v>
      </c>
      <c r="B277" s="732" t="s">
        <v>3753</v>
      </c>
      <c r="C277" s="729">
        <v>117</v>
      </c>
      <c r="E277" s="901"/>
    </row>
    <row r="278" spans="1:5" ht="25.5" x14ac:dyDescent="0.2">
      <c r="A278" s="896" t="s">
        <v>3752</v>
      </c>
      <c r="B278" s="732" t="s">
        <v>3755</v>
      </c>
      <c r="C278" s="729">
        <v>156</v>
      </c>
      <c r="E278" s="901"/>
    </row>
    <row r="279" spans="1:5" ht="25.5" x14ac:dyDescent="0.2">
      <c r="A279" s="1062" t="s">
        <v>3754</v>
      </c>
      <c r="B279" s="736" t="s">
        <v>3757</v>
      </c>
      <c r="C279" s="1064">
        <v>612</v>
      </c>
      <c r="E279" s="901"/>
    </row>
    <row r="280" spans="1:5" ht="25.5" x14ac:dyDescent="0.2">
      <c r="A280" s="1063"/>
      <c r="B280" s="736" t="s">
        <v>3758</v>
      </c>
      <c r="C280" s="1065"/>
      <c r="E280" s="901"/>
    </row>
    <row r="281" spans="1:5" x14ac:dyDescent="0.2">
      <c r="A281" s="896" t="s">
        <v>3756</v>
      </c>
      <c r="B281" s="737" t="s">
        <v>3760</v>
      </c>
      <c r="C281" s="729">
        <v>488</v>
      </c>
      <c r="E281" s="901"/>
    </row>
    <row r="282" spans="1:5" ht="25.5" x14ac:dyDescent="0.2">
      <c r="A282" s="893" t="s">
        <v>3759</v>
      </c>
      <c r="B282" s="737" t="s">
        <v>3761</v>
      </c>
      <c r="C282" s="730">
        <v>645.29999999999995</v>
      </c>
      <c r="E282" s="901"/>
    </row>
    <row r="283" spans="1:5" x14ac:dyDescent="0.2">
      <c r="A283" s="892" t="s">
        <v>3762</v>
      </c>
      <c r="B283" s="1066" t="s">
        <v>3763</v>
      </c>
      <c r="C283" s="1066"/>
      <c r="E283" s="901"/>
    </row>
    <row r="284" spans="1:5" x14ac:dyDescent="0.2">
      <c r="A284" s="896" t="s">
        <v>2581</v>
      </c>
      <c r="B284" s="685" t="s">
        <v>3764</v>
      </c>
      <c r="C284" s="729">
        <v>143</v>
      </c>
      <c r="E284" s="901"/>
    </row>
    <row r="285" spans="1:5" x14ac:dyDescent="0.2">
      <c r="A285" s="896" t="s">
        <v>2592</v>
      </c>
      <c r="B285" s="684" t="s">
        <v>3765</v>
      </c>
      <c r="C285" s="729">
        <v>115</v>
      </c>
      <c r="E285" s="901"/>
    </row>
    <row r="286" spans="1:5" x14ac:dyDescent="0.2">
      <c r="A286" s="896" t="s">
        <v>3766</v>
      </c>
      <c r="B286" s="685" t="s">
        <v>3767</v>
      </c>
      <c r="C286" s="729">
        <v>115</v>
      </c>
      <c r="E286" s="901"/>
    </row>
    <row r="287" spans="1:5" x14ac:dyDescent="0.2">
      <c r="A287" s="896" t="s">
        <v>3768</v>
      </c>
      <c r="B287" s="733" t="s">
        <v>3769</v>
      </c>
      <c r="C287" s="729">
        <v>1023</v>
      </c>
      <c r="E287" s="901"/>
    </row>
    <row r="288" spans="1:5" x14ac:dyDescent="0.2">
      <c r="A288" s="896" t="s">
        <v>3770</v>
      </c>
      <c r="B288" s="733" t="s">
        <v>3771</v>
      </c>
      <c r="C288" s="729">
        <v>737</v>
      </c>
      <c r="E288" s="901"/>
    </row>
    <row r="289" spans="1:5" x14ac:dyDescent="0.2">
      <c r="A289" s="728" t="s">
        <v>3772</v>
      </c>
      <c r="B289" s="1067" t="s">
        <v>3773</v>
      </c>
      <c r="C289" s="1067"/>
      <c r="E289" s="901"/>
    </row>
    <row r="290" spans="1:5" ht="25.5" x14ac:dyDescent="0.2">
      <c r="A290" s="896" t="s">
        <v>3774</v>
      </c>
      <c r="B290" s="732" t="s">
        <v>3775</v>
      </c>
      <c r="C290" s="729">
        <v>458</v>
      </c>
      <c r="E290" s="901"/>
    </row>
    <row r="291" spans="1:5" x14ac:dyDescent="0.2">
      <c r="A291" s="896" t="s">
        <v>3776</v>
      </c>
      <c r="B291" s="732" t="s">
        <v>3777</v>
      </c>
      <c r="C291" s="729">
        <v>184</v>
      </c>
      <c r="E291" s="901"/>
    </row>
    <row r="292" spans="1:5" x14ac:dyDescent="0.2">
      <c r="A292" s="896" t="s">
        <v>3778</v>
      </c>
      <c r="B292" s="732" t="s">
        <v>3779</v>
      </c>
      <c r="C292" s="729">
        <v>320</v>
      </c>
      <c r="E292" s="901"/>
    </row>
    <row r="293" spans="1:5" x14ac:dyDescent="0.2">
      <c r="A293" s="896" t="s">
        <v>3780</v>
      </c>
      <c r="B293" s="732" t="s">
        <v>3781</v>
      </c>
      <c r="C293" s="729">
        <v>274</v>
      </c>
      <c r="E293" s="901"/>
    </row>
    <row r="294" spans="1:5" x14ac:dyDescent="0.2">
      <c r="A294" s="896" t="s">
        <v>3782</v>
      </c>
      <c r="B294" s="732" t="s">
        <v>3783</v>
      </c>
      <c r="C294" s="729">
        <v>137</v>
      </c>
      <c r="E294" s="901"/>
    </row>
    <row r="295" spans="1:5" x14ac:dyDescent="0.2">
      <c r="A295" s="896" t="s">
        <v>3784</v>
      </c>
      <c r="B295" s="732" t="s">
        <v>3785</v>
      </c>
      <c r="C295" s="729">
        <v>274</v>
      </c>
      <c r="E295" s="901"/>
    </row>
    <row r="296" spans="1:5" x14ac:dyDescent="0.2">
      <c r="A296" s="896" t="s">
        <v>3786</v>
      </c>
      <c r="B296" s="732" t="s">
        <v>3787</v>
      </c>
      <c r="C296" s="729">
        <v>228</v>
      </c>
      <c r="E296" s="901"/>
    </row>
    <row r="297" spans="1:5" x14ac:dyDescent="0.2">
      <c r="A297" s="896" t="s">
        <v>3788</v>
      </c>
      <c r="B297" s="732" t="s">
        <v>3789</v>
      </c>
      <c r="C297" s="729">
        <v>549</v>
      </c>
      <c r="E297" s="901"/>
    </row>
    <row r="298" spans="1:5" x14ac:dyDescent="0.2">
      <c r="A298" s="896" t="s">
        <v>3790</v>
      </c>
      <c r="B298" s="732" t="s">
        <v>3791</v>
      </c>
      <c r="C298" s="729">
        <v>320</v>
      </c>
      <c r="E298" s="901"/>
    </row>
    <row r="299" spans="1:5" x14ac:dyDescent="0.2">
      <c r="A299" s="896" t="s">
        <v>3792</v>
      </c>
      <c r="B299" s="732" t="s">
        <v>3793</v>
      </c>
      <c r="C299" s="729">
        <v>916</v>
      </c>
      <c r="E299" s="901"/>
    </row>
    <row r="300" spans="1:5" x14ac:dyDescent="0.2">
      <c r="A300" s="896" t="s">
        <v>3794</v>
      </c>
      <c r="B300" s="689" t="s">
        <v>3795</v>
      </c>
      <c r="C300" s="729">
        <v>228</v>
      </c>
      <c r="E300" s="901"/>
    </row>
    <row r="301" spans="1:5" x14ac:dyDescent="0.2">
      <c r="A301" s="896" t="s">
        <v>3796</v>
      </c>
      <c r="B301" s="732" t="s">
        <v>3797</v>
      </c>
      <c r="C301" s="729">
        <v>274</v>
      </c>
      <c r="E301" s="901"/>
    </row>
    <row r="302" spans="1:5" x14ac:dyDescent="0.2">
      <c r="A302" s="896" t="s">
        <v>3798</v>
      </c>
      <c r="B302" s="732" t="s">
        <v>3799</v>
      </c>
      <c r="C302" s="729">
        <v>228</v>
      </c>
      <c r="E302" s="901"/>
    </row>
    <row r="303" spans="1:5" x14ac:dyDescent="0.2">
      <c r="A303" s="896" t="s">
        <v>3800</v>
      </c>
      <c r="B303" s="732" t="s">
        <v>3801</v>
      </c>
      <c r="C303" s="729">
        <v>320</v>
      </c>
      <c r="E303" s="901"/>
    </row>
    <row r="304" spans="1:5" x14ac:dyDescent="0.2">
      <c r="A304" s="896" t="s">
        <v>3802</v>
      </c>
      <c r="B304" s="732" t="s">
        <v>3803</v>
      </c>
      <c r="C304" s="729">
        <v>309</v>
      </c>
      <c r="E304" s="901"/>
    </row>
    <row r="305" spans="1:5" x14ac:dyDescent="0.2">
      <c r="A305" s="896" t="s">
        <v>3804</v>
      </c>
      <c r="B305" s="684" t="s">
        <v>3805</v>
      </c>
      <c r="C305" s="729">
        <v>375</v>
      </c>
      <c r="E305" s="901"/>
    </row>
    <row r="306" spans="1:5" ht="25.5" x14ac:dyDescent="0.2">
      <c r="A306" s="896" t="s">
        <v>3806</v>
      </c>
      <c r="B306" s="684" t="s">
        <v>3807</v>
      </c>
      <c r="C306" s="729">
        <v>293</v>
      </c>
      <c r="E306" s="901"/>
    </row>
    <row r="307" spans="1:5" x14ac:dyDescent="0.2">
      <c r="A307" s="896" t="s">
        <v>3808</v>
      </c>
      <c r="B307" s="684" t="s">
        <v>3809</v>
      </c>
      <c r="C307" s="729">
        <v>509</v>
      </c>
      <c r="E307" s="901"/>
    </row>
    <row r="308" spans="1:5" x14ac:dyDescent="0.2">
      <c r="A308" s="896" t="s">
        <v>3810</v>
      </c>
      <c r="B308" s="684" t="s">
        <v>3811</v>
      </c>
      <c r="C308" s="729">
        <v>533</v>
      </c>
      <c r="E308" s="901"/>
    </row>
    <row r="309" spans="1:5" x14ac:dyDescent="0.2">
      <c r="A309" s="896" t="s">
        <v>3812</v>
      </c>
      <c r="B309" s="684" t="s">
        <v>3813</v>
      </c>
      <c r="C309" s="729">
        <v>1008</v>
      </c>
      <c r="E309" s="901"/>
    </row>
    <row r="310" spans="1:5" x14ac:dyDescent="0.2">
      <c r="A310" s="896" t="s">
        <v>3814</v>
      </c>
      <c r="B310" s="684" t="s">
        <v>3815</v>
      </c>
      <c r="C310" s="729">
        <v>1008</v>
      </c>
      <c r="E310" s="901"/>
    </row>
    <row r="311" spans="1:5" ht="25.5" x14ac:dyDescent="0.2">
      <c r="A311" s="896" t="s">
        <v>3816</v>
      </c>
      <c r="B311" s="684" t="s">
        <v>3817</v>
      </c>
      <c r="C311" s="729">
        <v>375</v>
      </c>
      <c r="E311" s="901"/>
    </row>
    <row r="312" spans="1:5" x14ac:dyDescent="0.2">
      <c r="A312" s="896" t="s">
        <v>3818</v>
      </c>
      <c r="B312" s="732" t="s">
        <v>3819</v>
      </c>
      <c r="C312" s="729">
        <v>1671</v>
      </c>
      <c r="E312" s="901"/>
    </row>
    <row r="313" spans="1:5" x14ac:dyDescent="0.2">
      <c r="A313" s="894" t="s">
        <v>3820</v>
      </c>
      <c r="B313" s="902" t="s">
        <v>4930</v>
      </c>
      <c r="C313" s="903">
        <v>1017.8</v>
      </c>
      <c r="E313" s="901"/>
    </row>
    <row r="314" spans="1:5" x14ac:dyDescent="0.2">
      <c r="A314" s="894" t="s">
        <v>3821</v>
      </c>
      <c r="B314" s="902" t="s">
        <v>4928</v>
      </c>
      <c r="C314" s="903">
        <v>1017.8</v>
      </c>
      <c r="E314" s="901"/>
    </row>
    <row r="315" spans="1:5" x14ac:dyDescent="0.2">
      <c r="A315" s="894" t="s">
        <v>3823</v>
      </c>
      <c r="B315" s="732" t="s">
        <v>3822</v>
      </c>
      <c r="C315" s="903">
        <v>596.5</v>
      </c>
      <c r="E315" s="901"/>
    </row>
    <row r="316" spans="1:5" x14ac:dyDescent="0.2">
      <c r="A316" s="894" t="s">
        <v>5347</v>
      </c>
      <c r="B316" s="902" t="s">
        <v>4925</v>
      </c>
      <c r="C316" s="903">
        <v>596.5</v>
      </c>
      <c r="E316" s="901"/>
    </row>
    <row r="317" spans="1:5" x14ac:dyDescent="0.2">
      <c r="A317" s="894" t="s">
        <v>5348</v>
      </c>
      <c r="B317" s="902" t="s">
        <v>4923</v>
      </c>
      <c r="C317" s="903">
        <v>596.5</v>
      </c>
      <c r="E317" s="901"/>
    </row>
    <row r="318" spans="1:5" x14ac:dyDescent="0.2">
      <c r="A318" s="894" t="s">
        <v>5349</v>
      </c>
      <c r="B318" s="902" t="s">
        <v>4921</v>
      </c>
      <c r="C318" s="903">
        <v>596.5</v>
      </c>
      <c r="E318" s="901"/>
    </row>
    <row r="319" spans="1:5" x14ac:dyDescent="0.2">
      <c r="A319" s="894" t="s">
        <v>5350</v>
      </c>
      <c r="B319" s="902" t="s">
        <v>4919</v>
      </c>
      <c r="C319" s="903">
        <v>769.4</v>
      </c>
      <c r="E319" s="901"/>
    </row>
    <row r="320" spans="1:5" x14ac:dyDescent="0.2">
      <c r="A320" s="894" t="s">
        <v>5351</v>
      </c>
      <c r="B320" s="902" t="s">
        <v>4917</v>
      </c>
      <c r="C320" s="903">
        <v>769.4</v>
      </c>
      <c r="E320" s="901"/>
    </row>
    <row r="321" spans="1:5" x14ac:dyDescent="0.2">
      <c r="A321" s="894" t="s">
        <v>5352</v>
      </c>
      <c r="B321" s="902" t="s">
        <v>4915</v>
      </c>
      <c r="C321" s="903">
        <v>769.4</v>
      </c>
      <c r="E321" s="901"/>
    </row>
    <row r="322" spans="1:5" x14ac:dyDescent="0.2">
      <c r="A322" s="894" t="s">
        <v>5353</v>
      </c>
      <c r="B322" s="902" t="s">
        <v>4913</v>
      </c>
      <c r="C322" s="903">
        <v>769.4</v>
      </c>
      <c r="E322" s="901"/>
    </row>
    <row r="323" spans="1:5" x14ac:dyDescent="0.2">
      <c r="A323" s="894" t="s">
        <v>5354</v>
      </c>
      <c r="B323" s="902" t="s">
        <v>4911</v>
      </c>
      <c r="C323" s="903">
        <v>769.4</v>
      </c>
      <c r="E323" s="901"/>
    </row>
    <row r="324" spans="1:5" x14ac:dyDescent="0.2">
      <c r="A324" s="894" t="s">
        <v>5355</v>
      </c>
      <c r="B324" s="902" t="s">
        <v>4909</v>
      </c>
      <c r="C324" s="903">
        <v>769.4</v>
      </c>
      <c r="E324" s="901"/>
    </row>
    <row r="325" spans="1:5" ht="25.5" x14ac:dyDescent="0.2">
      <c r="A325" s="894" t="s">
        <v>5356</v>
      </c>
      <c r="B325" s="902" t="s">
        <v>4907</v>
      </c>
      <c r="C325" s="903">
        <v>769.4</v>
      </c>
      <c r="E325" s="901"/>
    </row>
    <row r="326" spans="1:5" x14ac:dyDescent="0.2">
      <c r="A326" s="894" t="s">
        <v>5357</v>
      </c>
      <c r="B326" s="902" t="s">
        <v>4905</v>
      </c>
      <c r="C326" s="903">
        <v>769.4</v>
      </c>
      <c r="E326" s="901"/>
    </row>
    <row r="327" spans="1:5" x14ac:dyDescent="0.2">
      <c r="A327" s="894" t="s">
        <v>5358</v>
      </c>
      <c r="B327" s="902" t="s">
        <v>4903</v>
      </c>
      <c r="C327" s="903">
        <v>769.4</v>
      </c>
      <c r="E327" s="901"/>
    </row>
    <row r="328" spans="1:5" x14ac:dyDescent="0.2">
      <c r="A328" s="894" t="s">
        <v>5359</v>
      </c>
      <c r="B328" s="902" t="s">
        <v>4901</v>
      </c>
      <c r="C328" s="903">
        <v>769.4</v>
      </c>
      <c r="E328" s="901"/>
    </row>
    <row r="329" spans="1:5" x14ac:dyDescent="0.2">
      <c r="A329" s="894" t="s">
        <v>5360</v>
      </c>
      <c r="B329" s="902" t="s">
        <v>4899</v>
      </c>
      <c r="C329" s="903">
        <v>769.4</v>
      </c>
      <c r="E329" s="901"/>
    </row>
    <row r="330" spans="1:5" x14ac:dyDescent="0.2">
      <c r="A330" s="894" t="s">
        <v>5361</v>
      </c>
      <c r="B330" s="902" t="s">
        <v>4897</v>
      </c>
      <c r="C330" s="903">
        <v>769.4</v>
      </c>
      <c r="E330" s="901"/>
    </row>
    <row r="331" spans="1:5" x14ac:dyDescent="0.2">
      <c r="A331" s="894" t="s">
        <v>5362</v>
      </c>
      <c r="B331" s="902" t="s">
        <v>4895</v>
      </c>
      <c r="C331" s="903">
        <v>769.4</v>
      </c>
      <c r="E331" s="901"/>
    </row>
    <row r="332" spans="1:5" x14ac:dyDescent="0.2">
      <c r="A332" s="894" t="s">
        <v>5363</v>
      </c>
      <c r="B332" s="902" t="s">
        <v>4893</v>
      </c>
      <c r="C332" s="903">
        <v>769.4</v>
      </c>
      <c r="E332" s="901"/>
    </row>
    <row r="333" spans="1:5" x14ac:dyDescent="0.2">
      <c r="A333" s="894" t="s">
        <v>5364</v>
      </c>
      <c r="B333" s="902" t="s">
        <v>4891</v>
      </c>
      <c r="C333" s="903">
        <v>769.4</v>
      </c>
      <c r="E333" s="901"/>
    </row>
    <row r="334" spans="1:5" x14ac:dyDescent="0.2">
      <c r="A334" s="894" t="s">
        <v>5365</v>
      </c>
      <c r="B334" s="902" t="s">
        <v>4889</v>
      </c>
      <c r="C334" s="903">
        <v>769.4</v>
      </c>
      <c r="E334" s="901"/>
    </row>
    <row r="335" spans="1:5" x14ac:dyDescent="0.2">
      <c r="A335" s="894" t="s">
        <v>5366</v>
      </c>
      <c r="B335" s="902" t="s">
        <v>4887</v>
      </c>
      <c r="C335" s="903">
        <v>769.4</v>
      </c>
      <c r="E335" s="901"/>
    </row>
    <row r="336" spans="1:5" x14ac:dyDescent="0.2">
      <c r="A336" s="894" t="s">
        <v>5367</v>
      </c>
      <c r="B336" s="902" t="s">
        <v>4885</v>
      </c>
      <c r="C336" s="903">
        <v>769.4</v>
      </c>
      <c r="E336" s="901"/>
    </row>
    <row r="337" spans="1:5" x14ac:dyDescent="0.2">
      <c r="A337" s="894" t="s">
        <v>5368</v>
      </c>
      <c r="B337" s="902" t="s">
        <v>4883</v>
      </c>
      <c r="C337" s="903">
        <v>769.4</v>
      </c>
      <c r="E337" s="901"/>
    </row>
    <row r="338" spans="1:5" x14ac:dyDescent="0.2">
      <c r="A338" s="894" t="s">
        <v>5369</v>
      </c>
      <c r="B338" s="902" t="s">
        <v>4881</v>
      </c>
      <c r="C338" s="903">
        <v>769.4</v>
      </c>
      <c r="E338" s="901"/>
    </row>
    <row r="339" spans="1:5" x14ac:dyDescent="0.2">
      <c r="A339" s="894" t="s">
        <v>5370</v>
      </c>
      <c r="B339" s="902" t="s">
        <v>4879</v>
      </c>
      <c r="C339" s="903">
        <v>769.4</v>
      </c>
      <c r="E339" s="901"/>
    </row>
    <row r="340" spans="1:5" x14ac:dyDescent="0.2">
      <c r="A340" s="894" t="s">
        <v>5371</v>
      </c>
      <c r="B340" s="902" t="s">
        <v>4877</v>
      </c>
      <c r="C340" s="903">
        <v>769.4</v>
      </c>
      <c r="E340" s="901"/>
    </row>
    <row r="341" spans="1:5" x14ac:dyDescent="0.2">
      <c r="A341" s="894" t="s">
        <v>5372</v>
      </c>
      <c r="B341" s="902" t="s">
        <v>4875</v>
      </c>
      <c r="C341" s="903">
        <v>769.4</v>
      </c>
      <c r="E341" s="901"/>
    </row>
    <row r="342" spans="1:5" x14ac:dyDescent="0.2">
      <c r="A342" s="894" t="s">
        <v>5373</v>
      </c>
      <c r="B342" s="902" t="s">
        <v>4873</v>
      </c>
      <c r="C342" s="903">
        <v>769.4</v>
      </c>
      <c r="E342" s="901"/>
    </row>
    <row r="343" spans="1:5" x14ac:dyDescent="0.2">
      <c r="A343" s="894" t="s">
        <v>5374</v>
      </c>
      <c r="B343" s="902" t="s">
        <v>4871</v>
      </c>
      <c r="C343" s="903">
        <v>769.4</v>
      </c>
      <c r="E343" s="901"/>
    </row>
    <row r="344" spans="1:5" x14ac:dyDescent="0.2">
      <c r="A344" s="894" t="s">
        <v>5375</v>
      </c>
      <c r="B344" s="902" t="s">
        <v>4869</v>
      </c>
      <c r="C344" s="903">
        <v>769.4</v>
      </c>
      <c r="E344" s="901"/>
    </row>
    <row r="345" spans="1:5" x14ac:dyDescent="0.2">
      <c r="A345" s="894" t="s">
        <v>5376</v>
      </c>
      <c r="B345" s="902" t="s">
        <v>4867</v>
      </c>
      <c r="C345" s="903">
        <v>769.4</v>
      </c>
      <c r="E345" s="901"/>
    </row>
    <row r="346" spans="1:5" x14ac:dyDescent="0.2">
      <c r="A346" s="894" t="s">
        <v>5377</v>
      </c>
      <c r="B346" s="902" t="s">
        <v>4865</v>
      </c>
      <c r="C346" s="903">
        <v>769.4</v>
      </c>
      <c r="E346" s="901"/>
    </row>
    <row r="347" spans="1:5" x14ac:dyDescent="0.2">
      <c r="A347" s="894" t="s">
        <v>5378</v>
      </c>
      <c r="B347" s="902" t="s">
        <v>4863</v>
      </c>
      <c r="C347" s="903">
        <v>769.4</v>
      </c>
      <c r="E347" s="901"/>
    </row>
    <row r="348" spans="1:5" x14ac:dyDescent="0.2">
      <c r="A348" s="738" t="s">
        <v>3824</v>
      </c>
      <c r="B348" s="1067" t="s">
        <v>3825</v>
      </c>
      <c r="C348" s="1067"/>
      <c r="E348" s="901"/>
    </row>
    <row r="349" spans="1:5" x14ac:dyDescent="0.2">
      <c r="A349" s="896" t="s">
        <v>3826</v>
      </c>
      <c r="B349" s="739" t="s">
        <v>3827</v>
      </c>
      <c r="C349" s="729">
        <v>795</v>
      </c>
      <c r="E349" s="901"/>
    </row>
    <row r="350" spans="1:5" x14ac:dyDescent="0.2">
      <c r="A350" s="896" t="s">
        <v>3828</v>
      </c>
      <c r="B350" s="732" t="s">
        <v>3829</v>
      </c>
      <c r="C350" s="729">
        <v>681</v>
      </c>
      <c r="E350" s="901"/>
    </row>
    <row r="351" spans="1:5" x14ac:dyDescent="0.2">
      <c r="A351" s="896" t="s">
        <v>3830</v>
      </c>
      <c r="B351" s="732" t="s">
        <v>3831</v>
      </c>
      <c r="C351" s="729">
        <v>681</v>
      </c>
      <c r="E351" s="901"/>
    </row>
    <row r="352" spans="1:5" x14ac:dyDescent="0.2">
      <c r="A352" s="896" t="s">
        <v>3832</v>
      </c>
      <c r="B352" s="732" t="s">
        <v>3833</v>
      </c>
      <c r="C352" s="729">
        <v>681</v>
      </c>
      <c r="E352" s="901"/>
    </row>
    <row r="353" spans="1:5" x14ac:dyDescent="0.2">
      <c r="A353" s="896" t="s">
        <v>3834</v>
      </c>
      <c r="B353" s="732" t="s">
        <v>3835</v>
      </c>
      <c r="C353" s="729">
        <v>454</v>
      </c>
      <c r="E353" s="901"/>
    </row>
    <row r="354" spans="1:5" x14ac:dyDescent="0.2">
      <c r="A354" s="896" t="s">
        <v>3836</v>
      </c>
      <c r="B354" s="732" t="s">
        <v>3837</v>
      </c>
      <c r="C354" s="729">
        <v>454</v>
      </c>
      <c r="E354" s="901"/>
    </row>
    <row r="355" spans="1:5" x14ac:dyDescent="0.2">
      <c r="A355" s="896" t="s">
        <v>3838</v>
      </c>
      <c r="B355" s="732" t="s">
        <v>3839</v>
      </c>
      <c r="C355" s="729">
        <v>454</v>
      </c>
      <c r="E355" s="901"/>
    </row>
    <row r="356" spans="1:5" x14ac:dyDescent="0.2">
      <c r="A356" s="896" t="s">
        <v>3840</v>
      </c>
      <c r="B356" s="732" t="s">
        <v>3841</v>
      </c>
      <c r="C356" s="729">
        <v>454</v>
      </c>
      <c r="E356" s="901"/>
    </row>
    <row r="357" spans="1:5" x14ac:dyDescent="0.2">
      <c r="A357" s="896" t="s">
        <v>3842</v>
      </c>
      <c r="B357" s="732" t="s">
        <v>3843</v>
      </c>
      <c r="C357" s="729">
        <v>454</v>
      </c>
      <c r="E357" s="901"/>
    </row>
    <row r="358" spans="1:5" x14ac:dyDescent="0.2">
      <c r="A358" s="896" t="s">
        <v>3844</v>
      </c>
      <c r="B358" s="732" t="s">
        <v>3845</v>
      </c>
      <c r="C358" s="729">
        <v>916</v>
      </c>
      <c r="E358" s="901"/>
    </row>
    <row r="359" spans="1:5" x14ac:dyDescent="0.2">
      <c r="A359" s="896" t="s">
        <v>3846</v>
      </c>
      <c r="B359" s="732" t="s">
        <v>3847</v>
      </c>
      <c r="C359" s="729">
        <v>458</v>
      </c>
      <c r="E359" s="901"/>
    </row>
    <row r="360" spans="1:5" x14ac:dyDescent="0.2">
      <c r="A360" s="896" t="s">
        <v>3848</v>
      </c>
      <c r="B360" s="732" t="s">
        <v>3849</v>
      </c>
      <c r="C360" s="729">
        <v>2272</v>
      </c>
      <c r="E360" s="901"/>
    </row>
    <row r="361" spans="1:5" x14ac:dyDescent="0.2">
      <c r="A361" s="896" t="s">
        <v>3850</v>
      </c>
      <c r="B361" s="732" t="s">
        <v>3851</v>
      </c>
      <c r="C361" s="729">
        <v>795</v>
      </c>
      <c r="E361" s="901"/>
    </row>
    <row r="362" spans="1:5" x14ac:dyDescent="0.2">
      <c r="A362" s="896" t="s">
        <v>3852</v>
      </c>
      <c r="B362" s="732" t="s">
        <v>3853</v>
      </c>
      <c r="C362" s="729">
        <v>454</v>
      </c>
      <c r="E362" s="901"/>
    </row>
    <row r="363" spans="1:5" x14ac:dyDescent="0.2">
      <c r="A363" s="896" t="s">
        <v>3854</v>
      </c>
      <c r="B363" s="732" t="s">
        <v>3855</v>
      </c>
      <c r="C363" s="729">
        <v>795</v>
      </c>
      <c r="E363" s="901"/>
    </row>
    <row r="364" spans="1:5" x14ac:dyDescent="0.2">
      <c r="A364" s="896" t="s">
        <v>3856</v>
      </c>
      <c r="B364" s="732" t="s">
        <v>3857</v>
      </c>
      <c r="C364" s="729">
        <v>454</v>
      </c>
      <c r="E364" s="901"/>
    </row>
    <row r="365" spans="1:5" x14ac:dyDescent="0.2">
      <c r="A365" s="896" t="s">
        <v>3858</v>
      </c>
      <c r="B365" s="732" t="s">
        <v>3859</v>
      </c>
      <c r="C365" s="729">
        <v>909</v>
      </c>
      <c r="E365" s="901"/>
    </row>
    <row r="366" spans="1:5" ht="25.5" x14ac:dyDescent="0.2">
      <c r="A366" s="896" t="s">
        <v>3860</v>
      </c>
      <c r="B366" s="732" t="s">
        <v>3861</v>
      </c>
      <c r="C366" s="729">
        <v>909</v>
      </c>
      <c r="E366" s="901"/>
    </row>
    <row r="367" spans="1:5" x14ac:dyDescent="0.2">
      <c r="A367" s="896" t="s">
        <v>3862</v>
      </c>
      <c r="B367" s="732" t="s">
        <v>3863</v>
      </c>
      <c r="C367" s="729">
        <v>909</v>
      </c>
      <c r="E367" s="901"/>
    </row>
    <row r="368" spans="1:5" x14ac:dyDescent="0.2">
      <c r="A368" s="896" t="s">
        <v>3864</v>
      </c>
      <c r="B368" s="732" t="s">
        <v>3865</v>
      </c>
      <c r="C368" s="729">
        <v>909</v>
      </c>
      <c r="E368" s="901"/>
    </row>
    <row r="369" spans="1:5" x14ac:dyDescent="0.2">
      <c r="A369" s="896" t="s">
        <v>3866</v>
      </c>
      <c r="B369" s="732" t="s">
        <v>3867</v>
      </c>
      <c r="C369" s="729">
        <v>909</v>
      </c>
      <c r="E369" s="901"/>
    </row>
    <row r="370" spans="1:5" x14ac:dyDescent="0.2">
      <c r="A370" s="896" t="s">
        <v>3868</v>
      </c>
      <c r="B370" s="732" t="s">
        <v>3869</v>
      </c>
      <c r="C370" s="729">
        <v>341</v>
      </c>
      <c r="E370" s="901"/>
    </row>
    <row r="371" spans="1:5" x14ac:dyDescent="0.2">
      <c r="A371" s="896" t="s">
        <v>3870</v>
      </c>
      <c r="B371" s="732" t="s">
        <v>3871</v>
      </c>
      <c r="C371" s="729">
        <v>454</v>
      </c>
      <c r="E371" s="901"/>
    </row>
    <row r="372" spans="1:5" x14ac:dyDescent="0.2">
      <c r="A372" s="896" t="s">
        <v>3872</v>
      </c>
      <c r="B372" s="732" t="s">
        <v>3873</v>
      </c>
      <c r="C372" s="729">
        <v>137</v>
      </c>
      <c r="E372" s="901"/>
    </row>
    <row r="373" spans="1:5" x14ac:dyDescent="0.2">
      <c r="A373" s="896" t="s">
        <v>3874</v>
      </c>
      <c r="B373" s="732" t="s">
        <v>3875</v>
      </c>
      <c r="C373" s="729">
        <v>204</v>
      </c>
      <c r="E373" s="901"/>
    </row>
    <row r="374" spans="1:5" x14ac:dyDescent="0.2">
      <c r="A374" s="896" t="s">
        <v>3876</v>
      </c>
      <c r="B374" s="732" t="s">
        <v>3877</v>
      </c>
      <c r="C374" s="729">
        <v>909</v>
      </c>
      <c r="E374" s="901"/>
    </row>
    <row r="375" spans="1:5" x14ac:dyDescent="0.2">
      <c r="A375" s="896" t="s">
        <v>3878</v>
      </c>
      <c r="B375" s="732" t="s">
        <v>3879</v>
      </c>
      <c r="C375" s="729">
        <v>1137</v>
      </c>
      <c r="E375" s="901"/>
    </row>
    <row r="376" spans="1:5" x14ac:dyDescent="0.2">
      <c r="A376" s="896" t="s">
        <v>3880</v>
      </c>
      <c r="B376" s="732" t="s">
        <v>3881</v>
      </c>
      <c r="C376" s="729">
        <v>568</v>
      </c>
      <c r="E376" s="901"/>
    </row>
    <row r="377" spans="1:5" x14ac:dyDescent="0.2">
      <c r="A377" s="896" t="s">
        <v>3882</v>
      </c>
      <c r="B377" s="732" t="s">
        <v>3883</v>
      </c>
      <c r="C377" s="729">
        <v>681</v>
      </c>
      <c r="E377" s="901"/>
    </row>
    <row r="378" spans="1:5" x14ac:dyDescent="0.2">
      <c r="A378" s="896" t="s">
        <v>3884</v>
      </c>
      <c r="B378" s="732" t="s">
        <v>3885</v>
      </c>
      <c r="C378" s="729">
        <v>681</v>
      </c>
      <c r="E378" s="901"/>
    </row>
    <row r="379" spans="1:5" x14ac:dyDescent="0.2">
      <c r="A379" s="896" t="s">
        <v>3886</v>
      </c>
      <c r="B379" s="732" t="s">
        <v>3887</v>
      </c>
      <c r="C379" s="729">
        <v>795</v>
      </c>
      <c r="E379" s="901"/>
    </row>
    <row r="380" spans="1:5" x14ac:dyDescent="0.2">
      <c r="A380" s="896" t="s">
        <v>3888</v>
      </c>
      <c r="B380" s="732" t="s">
        <v>3889</v>
      </c>
      <c r="C380" s="729">
        <v>454</v>
      </c>
      <c r="E380" s="901"/>
    </row>
    <row r="381" spans="1:5" x14ac:dyDescent="0.2">
      <c r="A381" s="896" t="s">
        <v>3890</v>
      </c>
      <c r="B381" s="732" t="s">
        <v>3891</v>
      </c>
      <c r="C381" s="729">
        <v>568</v>
      </c>
      <c r="E381" s="901"/>
    </row>
    <row r="382" spans="1:5" x14ac:dyDescent="0.2">
      <c r="A382" s="896" t="s">
        <v>3892</v>
      </c>
      <c r="B382" s="732" t="s">
        <v>3893</v>
      </c>
      <c r="C382" s="729">
        <v>454</v>
      </c>
      <c r="E382" s="901"/>
    </row>
    <row r="383" spans="1:5" x14ac:dyDescent="0.2">
      <c r="A383" s="896" t="s">
        <v>3894</v>
      </c>
      <c r="B383" s="732" t="s">
        <v>3895</v>
      </c>
      <c r="C383" s="729">
        <v>454</v>
      </c>
      <c r="E383" s="901"/>
    </row>
    <row r="384" spans="1:5" x14ac:dyDescent="0.2">
      <c r="A384" s="896" t="s">
        <v>3896</v>
      </c>
      <c r="B384" s="732" t="s">
        <v>3897</v>
      </c>
      <c r="C384" s="729">
        <v>170</v>
      </c>
      <c r="E384" s="901"/>
    </row>
    <row r="385" spans="1:5" x14ac:dyDescent="0.2">
      <c r="A385" s="896" t="s">
        <v>3898</v>
      </c>
      <c r="B385" s="732" t="s">
        <v>3899</v>
      </c>
      <c r="C385" s="729">
        <v>852</v>
      </c>
      <c r="E385" s="901"/>
    </row>
    <row r="386" spans="1:5" x14ac:dyDescent="0.2">
      <c r="A386" s="896" t="s">
        <v>3900</v>
      </c>
      <c r="B386" s="732" t="s">
        <v>3901</v>
      </c>
      <c r="C386" s="729">
        <v>454</v>
      </c>
      <c r="E386" s="901"/>
    </row>
    <row r="387" spans="1:5" x14ac:dyDescent="0.2">
      <c r="A387" s="896" t="s">
        <v>3902</v>
      </c>
      <c r="B387" s="732" t="s">
        <v>3903</v>
      </c>
      <c r="C387" s="729">
        <v>795</v>
      </c>
      <c r="E387" s="901"/>
    </row>
    <row r="388" spans="1:5" x14ac:dyDescent="0.2">
      <c r="A388" s="896" t="s">
        <v>3904</v>
      </c>
      <c r="B388" s="732" t="s">
        <v>3905</v>
      </c>
      <c r="C388" s="729">
        <v>795</v>
      </c>
      <c r="E388" s="901"/>
    </row>
    <row r="389" spans="1:5" x14ac:dyDescent="0.2">
      <c r="A389" s="896" t="s">
        <v>3906</v>
      </c>
      <c r="B389" s="732" t="s">
        <v>3907</v>
      </c>
      <c r="C389" s="729">
        <v>3409</v>
      </c>
      <c r="E389" s="901"/>
    </row>
    <row r="390" spans="1:5" x14ac:dyDescent="0.2">
      <c r="A390" s="896" t="s">
        <v>3908</v>
      </c>
      <c r="B390" s="732" t="s">
        <v>3909</v>
      </c>
      <c r="C390" s="729">
        <v>1704</v>
      </c>
      <c r="E390" s="901"/>
    </row>
    <row r="391" spans="1:5" x14ac:dyDescent="0.2">
      <c r="A391" s="896" t="s">
        <v>3910</v>
      </c>
      <c r="B391" s="732" t="s">
        <v>3911</v>
      </c>
      <c r="C391" s="729">
        <v>702</v>
      </c>
      <c r="E391" s="901"/>
    </row>
    <row r="392" spans="1:5" x14ac:dyDescent="0.2">
      <c r="A392" s="738" t="s">
        <v>3912</v>
      </c>
      <c r="B392" s="1049" t="s">
        <v>3913</v>
      </c>
      <c r="C392" s="1049"/>
      <c r="E392" s="901"/>
    </row>
    <row r="393" spans="1:5" x14ac:dyDescent="0.2">
      <c r="A393" s="896" t="s">
        <v>2521</v>
      </c>
      <c r="B393" s="684" t="s">
        <v>3914</v>
      </c>
      <c r="C393" s="729">
        <v>176</v>
      </c>
      <c r="E393" s="901"/>
    </row>
    <row r="394" spans="1:5" x14ac:dyDescent="0.2">
      <c r="A394" s="896" t="s">
        <v>2523</v>
      </c>
      <c r="B394" s="684" t="s">
        <v>3915</v>
      </c>
      <c r="C394" s="729">
        <v>190</v>
      </c>
      <c r="E394" s="901"/>
    </row>
    <row r="395" spans="1:5" x14ac:dyDescent="0.2">
      <c r="A395" s="896" t="s">
        <v>3916</v>
      </c>
      <c r="B395" s="684" t="s">
        <v>3917</v>
      </c>
      <c r="C395" s="729">
        <v>142</v>
      </c>
      <c r="E395" s="901"/>
    </row>
    <row r="396" spans="1:5" x14ac:dyDescent="0.2">
      <c r="A396" s="728" t="s">
        <v>3918</v>
      </c>
      <c r="B396" s="1049" t="s">
        <v>3919</v>
      </c>
      <c r="C396" s="1049"/>
      <c r="E396" s="901"/>
    </row>
    <row r="397" spans="1:5" x14ac:dyDescent="0.2">
      <c r="A397" s="896" t="s">
        <v>2527</v>
      </c>
      <c r="B397" s="684" t="s">
        <v>3920</v>
      </c>
      <c r="C397" s="729">
        <v>249</v>
      </c>
      <c r="E397" s="901"/>
    </row>
    <row r="398" spans="1:5" x14ac:dyDescent="0.2">
      <c r="A398" s="896" t="s">
        <v>2529</v>
      </c>
      <c r="B398" s="684" t="s">
        <v>3921</v>
      </c>
      <c r="C398" s="729">
        <v>257</v>
      </c>
      <c r="E398" s="901"/>
    </row>
    <row r="399" spans="1:5" ht="25.5" x14ac:dyDescent="0.2">
      <c r="A399" s="896" t="s">
        <v>2531</v>
      </c>
      <c r="B399" s="684" t="s">
        <v>3922</v>
      </c>
      <c r="C399" s="729">
        <v>174</v>
      </c>
      <c r="E399" s="901"/>
    </row>
    <row r="400" spans="1:5" x14ac:dyDescent="0.2">
      <c r="A400" s="896" t="s">
        <v>2533</v>
      </c>
      <c r="B400" s="684" t="s">
        <v>3923</v>
      </c>
      <c r="C400" s="729">
        <v>158</v>
      </c>
      <c r="E400" s="901"/>
    </row>
    <row r="401" spans="1:5" x14ac:dyDescent="0.2">
      <c r="A401" s="896" t="s">
        <v>3924</v>
      </c>
      <c r="B401" s="684" t="s">
        <v>3925</v>
      </c>
      <c r="C401" s="729">
        <v>95</v>
      </c>
      <c r="E401" s="901"/>
    </row>
    <row r="402" spans="1:5" x14ac:dyDescent="0.2">
      <c r="A402" s="728" t="s">
        <v>3926</v>
      </c>
      <c r="B402" s="1049" t="s">
        <v>3927</v>
      </c>
      <c r="C402" s="1049"/>
      <c r="E402" s="901"/>
    </row>
    <row r="403" spans="1:5" x14ac:dyDescent="0.2">
      <c r="A403" s="896" t="s">
        <v>3928</v>
      </c>
      <c r="B403" s="684" t="s">
        <v>3929</v>
      </c>
      <c r="C403" s="729">
        <v>217</v>
      </c>
      <c r="E403" s="901"/>
    </row>
    <row r="404" spans="1:5" x14ac:dyDescent="0.2">
      <c r="A404" s="896" t="s">
        <v>3930</v>
      </c>
      <c r="B404" s="684" t="s">
        <v>3931</v>
      </c>
      <c r="C404" s="729">
        <v>275</v>
      </c>
      <c r="E404" s="901"/>
    </row>
    <row r="405" spans="1:5" x14ac:dyDescent="0.2">
      <c r="A405" s="896" t="s">
        <v>3932</v>
      </c>
      <c r="B405" s="684" t="s">
        <v>3933</v>
      </c>
      <c r="C405" s="729">
        <v>274</v>
      </c>
      <c r="E405" s="901"/>
    </row>
    <row r="406" spans="1:5" x14ac:dyDescent="0.2">
      <c r="A406" s="896" t="s">
        <v>3934</v>
      </c>
      <c r="B406" s="684" t="s">
        <v>3935</v>
      </c>
      <c r="C406" s="729">
        <v>316</v>
      </c>
      <c r="E406" s="901"/>
    </row>
    <row r="407" spans="1:5" x14ac:dyDescent="0.2">
      <c r="A407" s="896" t="s">
        <v>3936</v>
      </c>
      <c r="B407" s="684" t="s">
        <v>3937</v>
      </c>
      <c r="C407" s="729">
        <v>586</v>
      </c>
      <c r="E407" s="901"/>
    </row>
    <row r="408" spans="1:5" x14ac:dyDescent="0.2">
      <c r="A408" s="728" t="s">
        <v>3938</v>
      </c>
      <c r="B408" s="1050" t="s">
        <v>3939</v>
      </c>
      <c r="C408" s="1050"/>
      <c r="E408" s="901"/>
    </row>
    <row r="409" spans="1:5" x14ac:dyDescent="0.2">
      <c r="A409" s="896" t="s">
        <v>3940</v>
      </c>
      <c r="B409" s="684" t="s">
        <v>3941</v>
      </c>
      <c r="C409" s="729">
        <v>66</v>
      </c>
      <c r="E409" s="901"/>
    </row>
    <row r="410" spans="1:5" x14ac:dyDescent="0.2">
      <c r="A410" s="896" t="s">
        <v>3942</v>
      </c>
      <c r="B410" s="684" t="s">
        <v>3943</v>
      </c>
      <c r="C410" s="729">
        <v>191</v>
      </c>
      <c r="E410" s="901"/>
    </row>
    <row r="411" spans="1:5" x14ac:dyDescent="0.2">
      <c r="A411" s="896" t="s">
        <v>3944</v>
      </c>
      <c r="B411" s="684" t="s">
        <v>3945</v>
      </c>
      <c r="C411" s="729">
        <v>105</v>
      </c>
      <c r="E411" s="901"/>
    </row>
    <row r="412" spans="1:5" x14ac:dyDescent="0.2">
      <c r="A412" s="896" t="s">
        <v>3946</v>
      </c>
      <c r="B412" s="684" t="s">
        <v>3947</v>
      </c>
      <c r="C412" s="729">
        <v>71</v>
      </c>
      <c r="E412" s="901"/>
    </row>
    <row r="413" spans="1:5" x14ac:dyDescent="0.2">
      <c r="A413" s="896" t="s">
        <v>3948</v>
      </c>
      <c r="B413" s="684" t="s">
        <v>3949</v>
      </c>
      <c r="C413" s="729">
        <v>131</v>
      </c>
      <c r="E413" s="901"/>
    </row>
    <row r="414" spans="1:5" x14ac:dyDescent="0.2">
      <c r="A414" s="896" t="s">
        <v>3950</v>
      </c>
      <c r="B414" s="684" t="s">
        <v>3951</v>
      </c>
      <c r="C414" s="729">
        <v>106</v>
      </c>
      <c r="E414" s="901"/>
    </row>
    <row r="415" spans="1:5" x14ac:dyDescent="0.2">
      <c r="A415" s="896" t="s">
        <v>3952</v>
      </c>
      <c r="B415" s="684" t="s">
        <v>3953</v>
      </c>
      <c r="C415" s="729">
        <v>129</v>
      </c>
      <c r="E415" s="901"/>
    </row>
    <row r="416" spans="1:5" x14ac:dyDescent="0.2">
      <c r="A416" s="728" t="s">
        <v>3954</v>
      </c>
      <c r="B416" s="1049" t="s">
        <v>3955</v>
      </c>
      <c r="C416" s="1049"/>
      <c r="E416" s="901"/>
    </row>
    <row r="417" spans="1:5" x14ac:dyDescent="0.2">
      <c r="A417" s="896" t="s">
        <v>3956</v>
      </c>
      <c r="B417" s="686" t="s">
        <v>3957</v>
      </c>
      <c r="C417" s="729">
        <v>711</v>
      </c>
      <c r="E417" s="901"/>
    </row>
    <row r="418" spans="1:5" x14ac:dyDescent="0.2">
      <c r="A418" s="896" t="s">
        <v>3958</v>
      </c>
      <c r="B418" s="684" t="s">
        <v>3959</v>
      </c>
      <c r="C418" s="729">
        <v>3240</v>
      </c>
      <c r="E418" s="901"/>
    </row>
    <row r="419" spans="1:5" x14ac:dyDescent="0.2">
      <c r="A419" s="896" t="s">
        <v>3960</v>
      </c>
      <c r="B419" s="684" t="s">
        <v>3961</v>
      </c>
      <c r="C419" s="729">
        <v>2598</v>
      </c>
      <c r="E419" s="901"/>
    </row>
    <row r="420" spans="1:5" x14ac:dyDescent="0.2">
      <c r="A420" s="728" t="s">
        <v>3962</v>
      </c>
      <c r="B420" s="1051" t="s">
        <v>3963</v>
      </c>
      <c r="C420" s="1051"/>
      <c r="E420" s="901"/>
    </row>
    <row r="421" spans="1:5" x14ac:dyDescent="0.2">
      <c r="A421" s="896" t="s">
        <v>3964</v>
      </c>
      <c r="B421" s="739" t="s">
        <v>3963</v>
      </c>
      <c r="C421" s="729">
        <v>25123</v>
      </c>
      <c r="E421" s="901"/>
    </row>
    <row r="422" spans="1:5" x14ac:dyDescent="0.2">
      <c r="A422" s="728" t="s">
        <v>3965</v>
      </c>
      <c r="B422" s="1051" t="s">
        <v>4637</v>
      </c>
      <c r="C422" s="1051"/>
      <c r="E422" s="901"/>
    </row>
    <row r="423" spans="1:5" ht="25.5" x14ac:dyDescent="0.2">
      <c r="A423" s="896" t="s">
        <v>3966</v>
      </c>
      <c r="B423" s="732" t="s">
        <v>4774</v>
      </c>
      <c r="C423" s="730">
        <v>1084</v>
      </c>
      <c r="E423" s="901"/>
    </row>
    <row r="424" spans="1:5" ht="25.5" x14ac:dyDescent="0.2">
      <c r="A424" s="896" t="s">
        <v>3967</v>
      </c>
      <c r="B424" s="732" t="s">
        <v>4775</v>
      </c>
      <c r="C424" s="730">
        <v>1438</v>
      </c>
      <c r="E424" s="901"/>
    </row>
    <row r="425" spans="1:5" ht="25.5" x14ac:dyDescent="0.2">
      <c r="A425" s="896" t="s">
        <v>3968</v>
      </c>
      <c r="B425" s="732" t="s">
        <v>4776</v>
      </c>
      <c r="C425" s="730">
        <v>1622</v>
      </c>
      <c r="E425" s="901"/>
    </row>
    <row r="426" spans="1:5" ht="25.5" x14ac:dyDescent="0.2">
      <c r="A426" s="896" t="s">
        <v>3969</v>
      </c>
      <c r="B426" s="732" t="s">
        <v>4559</v>
      </c>
      <c r="C426" s="730">
        <v>2040</v>
      </c>
      <c r="E426" s="901"/>
    </row>
    <row r="427" spans="1:5" ht="25.5" x14ac:dyDescent="0.2">
      <c r="A427" s="896" t="s">
        <v>3970</v>
      </c>
      <c r="B427" s="732" t="s">
        <v>4561</v>
      </c>
      <c r="C427" s="730">
        <v>2281</v>
      </c>
      <c r="E427" s="901"/>
    </row>
    <row r="428" spans="1:5" x14ac:dyDescent="0.2">
      <c r="A428" s="893" t="s">
        <v>3970</v>
      </c>
      <c r="B428" s="732" t="s">
        <v>3971</v>
      </c>
      <c r="C428" s="729">
        <v>259</v>
      </c>
      <c r="E428" s="901"/>
    </row>
    <row r="429" spans="1:5" x14ac:dyDescent="0.2">
      <c r="A429" s="896" t="s">
        <v>3972</v>
      </c>
      <c r="B429" s="732" t="s">
        <v>3973</v>
      </c>
      <c r="C429" s="729">
        <v>170</v>
      </c>
      <c r="E429" s="901"/>
    </row>
    <row r="430" spans="1:5" x14ac:dyDescent="0.2">
      <c r="A430" s="728" t="s">
        <v>3974</v>
      </c>
      <c r="B430" s="898" t="s">
        <v>3975</v>
      </c>
      <c r="C430" s="903"/>
      <c r="E430" s="901"/>
    </row>
    <row r="431" spans="1:5" x14ac:dyDescent="0.2">
      <c r="A431" s="896" t="s">
        <v>3976</v>
      </c>
      <c r="B431" s="902" t="s">
        <v>5379</v>
      </c>
      <c r="C431" s="903" t="s">
        <v>5380</v>
      </c>
      <c r="E431" s="901"/>
    </row>
    <row r="432" spans="1:5" ht="25.5" x14ac:dyDescent="0.2">
      <c r="A432" s="896" t="s">
        <v>3977</v>
      </c>
      <c r="B432" s="902" t="s">
        <v>5381</v>
      </c>
      <c r="C432" s="903" t="s">
        <v>5382</v>
      </c>
      <c r="E432" s="901"/>
    </row>
    <row r="433" spans="1:5" x14ac:dyDescent="0.2">
      <c r="A433" s="904">
        <v>43906</v>
      </c>
      <c r="B433" s="902" t="s">
        <v>5383</v>
      </c>
      <c r="C433" s="903" t="s">
        <v>5380</v>
      </c>
      <c r="E433" s="901"/>
    </row>
    <row r="434" spans="1:5" ht="25.5" x14ac:dyDescent="0.2">
      <c r="A434" s="904">
        <v>43937</v>
      </c>
      <c r="B434" s="902" t="s">
        <v>5384</v>
      </c>
      <c r="C434" s="903" t="s">
        <v>5382</v>
      </c>
      <c r="E434" s="901"/>
    </row>
    <row r="435" spans="1:5" x14ac:dyDescent="0.2">
      <c r="A435" s="896" t="s">
        <v>5385</v>
      </c>
      <c r="B435" s="902" t="s">
        <v>5386</v>
      </c>
      <c r="C435" s="903" t="s">
        <v>5387</v>
      </c>
      <c r="E435" s="901"/>
    </row>
    <row r="436" spans="1:5" ht="25.5" x14ac:dyDescent="0.2">
      <c r="A436" s="896" t="s">
        <v>5388</v>
      </c>
      <c r="B436" s="902" t="s">
        <v>5389</v>
      </c>
      <c r="C436" s="903" t="s">
        <v>5390</v>
      </c>
      <c r="E436" s="901"/>
    </row>
    <row r="437" spans="1:5" x14ac:dyDescent="0.2">
      <c r="A437" s="896" t="s">
        <v>5391</v>
      </c>
      <c r="B437" s="905" t="s">
        <v>5392</v>
      </c>
      <c r="C437" s="903" t="s">
        <v>5393</v>
      </c>
      <c r="E437" s="901"/>
    </row>
    <row r="438" spans="1:5" x14ac:dyDescent="0.2">
      <c r="A438" s="896" t="s">
        <v>5394</v>
      </c>
      <c r="B438" s="905" t="s">
        <v>5395</v>
      </c>
      <c r="C438" s="903" t="s">
        <v>5390</v>
      </c>
      <c r="E438" s="901"/>
    </row>
    <row r="439" spans="1:5" x14ac:dyDescent="0.2">
      <c r="A439" s="896" t="s">
        <v>5396</v>
      </c>
      <c r="B439" s="902" t="s">
        <v>5397</v>
      </c>
      <c r="C439" s="903" t="s">
        <v>5398</v>
      </c>
      <c r="E439" s="901"/>
    </row>
    <row r="440" spans="1:5" x14ac:dyDescent="0.2">
      <c r="A440" s="896" t="s">
        <v>5399</v>
      </c>
      <c r="B440" s="902" t="s">
        <v>5400</v>
      </c>
      <c r="C440" s="903" t="s">
        <v>5398</v>
      </c>
      <c r="E440" s="901"/>
    </row>
    <row r="441" spans="1:5" x14ac:dyDescent="0.2">
      <c r="A441" s="896" t="s">
        <v>5401</v>
      </c>
      <c r="B441" s="902" t="s">
        <v>5402</v>
      </c>
      <c r="C441" s="903" t="s">
        <v>5382</v>
      </c>
      <c r="E441" s="901"/>
    </row>
    <row r="442" spans="1:5" x14ac:dyDescent="0.2">
      <c r="A442" s="896" t="s">
        <v>5403</v>
      </c>
      <c r="B442" s="902" t="s">
        <v>5404</v>
      </c>
      <c r="C442" s="903" t="s">
        <v>5405</v>
      </c>
      <c r="E442" s="901"/>
    </row>
    <row r="443" spans="1:5" ht="25.5" x14ac:dyDescent="0.2">
      <c r="A443" s="896" t="s">
        <v>5406</v>
      </c>
      <c r="B443" s="902" t="s">
        <v>5407</v>
      </c>
      <c r="C443" s="903" t="s">
        <v>5382</v>
      </c>
      <c r="E443" s="901"/>
    </row>
    <row r="444" spans="1:5" x14ac:dyDescent="0.2">
      <c r="A444" s="896" t="s">
        <v>5408</v>
      </c>
      <c r="B444" s="902" t="s">
        <v>5409</v>
      </c>
      <c r="C444" s="903" t="s">
        <v>5410</v>
      </c>
      <c r="E444" s="901"/>
    </row>
    <row r="445" spans="1:5" x14ac:dyDescent="0.2">
      <c r="A445" s="896" t="s">
        <v>5411</v>
      </c>
      <c r="B445" s="905" t="s">
        <v>5412</v>
      </c>
      <c r="C445" s="903" t="s">
        <v>5380</v>
      </c>
      <c r="E445" s="901"/>
    </row>
    <row r="446" spans="1:5" x14ac:dyDescent="0.2">
      <c r="A446" s="896" t="s">
        <v>5413</v>
      </c>
      <c r="B446" s="902" t="s">
        <v>5414</v>
      </c>
      <c r="C446" s="903" t="s">
        <v>5415</v>
      </c>
      <c r="E446" s="901"/>
    </row>
    <row r="447" spans="1:5" x14ac:dyDescent="0.2">
      <c r="A447" s="896" t="s">
        <v>5416</v>
      </c>
      <c r="B447" s="902" t="s">
        <v>5417</v>
      </c>
      <c r="C447" s="903" t="s">
        <v>5418</v>
      </c>
      <c r="E447" s="901"/>
    </row>
    <row r="448" spans="1:5" x14ac:dyDescent="0.2">
      <c r="A448" s="896" t="s">
        <v>5419</v>
      </c>
      <c r="B448" s="902" t="s">
        <v>5420</v>
      </c>
      <c r="C448" s="903" t="s">
        <v>5421</v>
      </c>
      <c r="E448" s="901"/>
    </row>
    <row r="449" spans="1:5" x14ac:dyDescent="0.2">
      <c r="A449" s="896" t="s">
        <v>5422</v>
      </c>
      <c r="B449" s="902" t="s">
        <v>5423</v>
      </c>
      <c r="C449" s="903" t="s">
        <v>5424</v>
      </c>
      <c r="E449" s="901"/>
    </row>
    <row r="450" spans="1:5" x14ac:dyDescent="0.2">
      <c r="A450" s="896" t="s">
        <v>5425</v>
      </c>
      <c r="B450" s="902" t="s">
        <v>5426</v>
      </c>
      <c r="C450" s="903" t="s">
        <v>5427</v>
      </c>
      <c r="E450" s="901"/>
    </row>
    <row r="451" spans="1:5" ht="25.5" x14ac:dyDescent="0.2">
      <c r="A451" s="896" t="s">
        <v>5428</v>
      </c>
      <c r="B451" s="902" t="s">
        <v>5429</v>
      </c>
      <c r="C451" s="903" t="s">
        <v>5430</v>
      </c>
      <c r="E451" s="901"/>
    </row>
    <row r="452" spans="1:5" ht="25.5" x14ac:dyDescent="0.2">
      <c r="A452" s="896" t="s">
        <v>5431</v>
      </c>
      <c r="B452" s="902" t="s">
        <v>5432</v>
      </c>
      <c r="C452" s="903" t="s">
        <v>5433</v>
      </c>
      <c r="E452" s="901"/>
    </row>
    <row r="453" spans="1:5" ht="25.5" x14ac:dyDescent="0.2">
      <c r="A453" s="896" t="s">
        <v>5434</v>
      </c>
      <c r="B453" s="902" t="s">
        <v>5435</v>
      </c>
      <c r="C453" s="903" t="s">
        <v>5424</v>
      </c>
      <c r="E453" s="901"/>
    </row>
    <row r="454" spans="1:5" ht="25.5" x14ac:dyDescent="0.2">
      <c r="A454" s="896" t="s">
        <v>5436</v>
      </c>
      <c r="B454" s="902" t="s">
        <v>5437</v>
      </c>
      <c r="C454" s="903" t="s">
        <v>5424</v>
      </c>
      <c r="E454" s="901"/>
    </row>
    <row r="455" spans="1:5" x14ac:dyDescent="0.2">
      <c r="A455" s="896" t="s">
        <v>5438</v>
      </c>
      <c r="B455" s="902" t="s">
        <v>5439</v>
      </c>
      <c r="C455" s="903" t="s">
        <v>5380</v>
      </c>
      <c r="E455" s="901"/>
    </row>
    <row r="456" spans="1:5" ht="25.5" x14ac:dyDescent="0.2">
      <c r="A456" s="896" t="s">
        <v>5440</v>
      </c>
      <c r="B456" s="902" t="s">
        <v>5441</v>
      </c>
      <c r="C456" s="903" t="s">
        <v>5382</v>
      </c>
      <c r="E456" s="901"/>
    </row>
    <row r="457" spans="1:5" x14ac:dyDescent="0.2">
      <c r="A457" s="896" t="s">
        <v>5442</v>
      </c>
      <c r="B457" s="902" t="s">
        <v>5443</v>
      </c>
      <c r="C457" s="903" t="s">
        <v>5444</v>
      </c>
      <c r="E457" s="901"/>
    </row>
    <row r="458" spans="1:5" ht="25.5" x14ac:dyDescent="0.2">
      <c r="A458" s="896" t="s">
        <v>5445</v>
      </c>
      <c r="B458" s="902" t="s">
        <v>5446</v>
      </c>
      <c r="C458" s="903" t="s">
        <v>5447</v>
      </c>
      <c r="E458" s="901"/>
    </row>
    <row r="459" spans="1:5" x14ac:dyDescent="0.2">
      <c r="A459" s="896" t="s">
        <v>5448</v>
      </c>
      <c r="B459" s="902" t="s">
        <v>5449</v>
      </c>
      <c r="C459" s="903" t="s">
        <v>5380</v>
      </c>
      <c r="E459" s="901"/>
    </row>
    <row r="460" spans="1:5" x14ac:dyDescent="0.2">
      <c r="A460" s="896" t="s">
        <v>5450</v>
      </c>
      <c r="B460" s="902" t="s">
        <v>5451</v>
      </c>
      <c r="C460" s="903" t="s">
        <v>5452</v>
      </c>
      <c r="E460" s="901"/>
    </row>
    <row r="461" spans="1:5" x14ac:dyDescent="0.2">
      <c r="A461" s="896" t="s">
        <v>5453</v>
      </c>
      <c r="B461" s="905" t="s">
        <v>5454</v>
      </c>
      <c r="C461" s="903" t="s">
        <v>5405</v>
      </c>
      <c r="E461" s="901"/>
    </row>
    <row r="462" spans="1:5" x14ac:dyDescent="0.2">
      <c r="A462" s="896" t="s">
        <v>5455</v>
      </c>
      <c r="B462" s="905" t="s">
        <v>5456</v>
      </c>
      <c r="C462" s="903" t="s">
        <v>5452</v>
      </c>
      <c r="E462" s="901"/>
    </row>
    <row r="463" spans="1:5" x14ac:dyDescent="0.2">
      <c r="A463" s="896" t="s">
        <v>5457</v>
      </c>
      <c r="B463" s="902" t="s">
        <v>5458</v>
      </c>
      <c r="C463" s="903" t="s">
        <v>5405</v>
      </c>
      <c r="E463" s="901"/>
    </row>
    <row r="464" spans="1:5" ht="25.5" x14ac:dyDescent="0.2">
      <c r="A464" s="896" t="s">
        <v>5459</v>
      </c>
      <c r="B464" s="902" t="s">
        <v>5460</v>
      </c>
      <c r="C464" s="903" t="s">
        <v>5382</v>
      </c>
      <c r="E464" s="901"/>
    </row>
    <row r="465" spans="1:5" x14ac:dyDescent="0.2">
      <c r="A465" s="896" t="s">
        <v>5461</v>
      </c>
      <c r="B465" s="905" t="s">
        <v>5462</v>
      </c>
      <c r="C465" s="903" t="s">
        <v>5463</v>
      </c>
      <c r="E465" s="901"/>
    </row>
    <row r="466" spans="1:5" x14ac:dyDescent="0.2">
      <c r="A466" s="728" t="s">
        <v>3978</v>
      </c>
      <c r="B466" s="898" t="s">
        <v>3979</v>
      </c>
      <c r="C466" s="730"/>
      <c r="E466" s="901"/>
    </row>
    <row r="467" spans="1:5" x14ac:dyDescent="0.2">
      <c r="A467" s="896" t="s">
        <v>3980</v>
      </c>
      <c r="B467" s="902" t="s">
        <v>5464</v>
      </c>
      <c r="C467" s="903" t="s">
        <v>5465</v>
      </c>
      <c r="E467" s="901"/>
    </row>
    <row r="468" spans="1:5" x14ac:dyDescent="0.2">
      <c r="A468" s="896" t="s">
        <v>3981</v>
      </c>
      <c r="B468" s="902" t="s">
        <v>5466</v>
      </c>
      <c r="C468" s="903" t="s">
        <v>5467</v>
      </c>
      <c r="E468" s="901"/>
    </row>
    <row r="469" spans="1:5" x14ac:dyDescent="0.2">
      <c r="A469" s="896" t="s">
        <v>3982</v>
      </c>
      <c r="B469" s="902" t="s">
        <v>5468</v>
      </c>
      <c r="C469" s="903" t="s">
        <v>5469</v>
      </c>
      <c r="E469" s="901"/>
    </row>
    <row r="470" spans="1:5" x14ac:dyDescent="0.2">
      <c r="A470" s="896" t="s">
        <v>3983</v>
      </c>
      <c r="B470" s="902" t="s">
        <v>5470</v>
      </c>
      <c r="C470" s="903" t="s">
        <v>5471</v>
      </c>
      <c r="E470" s="901"/>
    </row>
    <row r="471" spans="1:5" x14ac:dyDescent="0.2">
      <c r="A471" s="896" t="s">
        <v>5472</v>
      </c>
      <c r="B471" s="902" t="s">
        <v>5473</v>
      </c>
      <c r="C471" s="903" t="s">
        <v>5474</v>
      </c>
      <c r="E471" s="901"/>
    </row>
    <row r="472" spans="1:5" x14ac:dyDescent="0.2">
      <c r="A472" s="896" t="s">
        <v>5475</v>
      </c>
      <c r="B472" s="902" t="s">
        <v>5476</v>
      </c>
      <c r="C472" s="903" t="s">
        <v>5465</v>
      </c>
      <c r="E472" s="901"/>
    </row>
    <row r="473" spans="1:5" x14ac:dyDescent="0.2">
      <c r="A473" s="896" t="s">
        <v>5477</v>
      </c>
      <c r="B473" s="902" t="s">
        <v>5478</v>
      </c>
      <c r="C473" s="903" t="s">
        <v>5467</v>
      </c>
      <c r="E473" s="901"/>
    </row>
    <row r="474" spans="1:5" x14ac:dyDescent="0.2">
      <c r="A474" s="896" t="s">
        <v>5479</v>
      </c>
      <c r="B474" s="902" t="s">
        <v>5480</v>
      </c>
      <c r="C474" s="903" t="s">
        <v>5465</v>
      </c>
      <c r="E474" s="901"/>
    </row>
    <row r="475" spans="1:5" x14ac:dyDescent="0.2">
      <c r="A475" s="896" t="s">
        <v>5481</v>
      </c>
      <c r="B475" s="902" t="s">
        <v>5482</v>
      </c>
      <c r="C475" s="903" t="s">
        <v>5467</v>
      </c>
      <c r="E475" s="901"/>
    </row>
    <row r="476" spans="1:5" x14ac:dyDescent="0.2">
      <c r="A476" s="896" t="s">
        <v>5483</v>
      </c>
      <c r="B476" s="902" t="s">
        <v>5484</v>
      </c>
      <c r="C476" s="903" t="s">
        <v>5465</v>
      </c>
      <c r="E476" s="901"/>
    </row>
    <row r="477" spans="1:5" x14ac:dyDescent="0.2">
      <c r="A477" s="896" t="s">
        <v>5485</v>
      </c>
      <c r="B477" s="902" t="s">
        <v>5486</v>
      </c>
      <c r="C477" s="903" t="s">
        <v>5467</v>
      </c>
      <c r="E477" s="901"/>
    </row>
    <row r="478" spans="1:5" x14ac:dyDescent="0.2">
      <c r="A478" s="896" t="s">
        <v>5487</v>
      </c>
      <c r="B478" s="902" t="s">
        <v>5488</v>
      </c>
      <c r="C478" s="903" t="s">
        <v>5465</v>
      </c>
      <c r="E478" s="901"/>
    </row>
    <row r="479" spans="1:5" x14ac:dyDescent="0.2">
      <c r="A479" s="896" t="s">
        <v>5489</v>
      </c>
      <c r="B479" s="902" t="s">
        <v>5490</v>
      </c>
      <c r="C479" s="903" t="s">
        <v>5467</v>
      </c>
      <c r="E479" s="901"/>
    </row>
    <row r="480" spans="1:5" x14ac:dyDescent="0.2">
      <c r="A480" s="896" t="s">
        <v>5491</v>
      </c>
      <c r="B480" s="902" t="s">
        <v>5492</v>
      </c>
      <c r="C480" s="903" t="s">
        <v>5469</v>
      </c>
      <c r="E480" s="901"/>
    </row>
    <row r="481" spans="1:5" x14ac:dyDescent="0.2">
      <c r="A481" s="896" t="s">
        <v>5493</v>
      </c>
      <c r="B481" s="902" t="s">
        <v>5494</v>
      </c>
      <c r="C481" s="903" t="s">
        <v>5471</v>
      </c>
      <c r="E481" s="901"/>
    </row>
    <row r="482" spans="1:5" x14ac:dyDescent="0.2">
      <c r="A482" s="896" t="s">
        <v>5495</v>
      </c>
      <c r="B482" s="902" t="s">
        <v>5496</v>
      </c>
      <c r="C482" s="903" t="s">
        <v>5497</v>
      </c>
      <c r="E482" s="901"/>
    </row>
    <row r="483" spans="1:5" x14ac:dyDescent="0.2">
      <c r="A483" s="896" t="s">
        <v>5498</v>
      </c>
      <c r="B483" s="902" t="s">
        <v>5499</v>
      </c>
      <c r="C483" s="903" t="s">
        <v>5500</v>
      </c>
      <c r="E483" s="901"/>
    </row>
    <row r="484" spans="1:5" x14ac:dyDescent="0.2">
      <c r="A484" s="896" t="s">
        <v>5501</v>
      </c>
      <c r="B484" s="902" t="s">
        <v>5502</v>
      </c>
      <c r="C484" s="903" t="s">
        <v>5465</v>
      </c>
      <c r="E484" s="901"/>
    </row>
    <row r="485" spans="1:5" x14ac:dyDescent="0.2">
      <c r="A485" s="896" t="s">
        <v>5503</v>
      </c>
      <c r="B485" s="902" t="s">
        <v>5504</v>
      </c>
      <c r="C485" s="903" t="s">
        <v>5467</v>
      </c>
      <c r="E485" s="901"/>
    </row>
    <row r="486" spans="1:5" x14ac:dyDescent="0.2">
      <c r="A486" s="896" t="s">
        <v>5505</v>
      </c>
      <c r="B486" s="902" t="s">
        <v>5506</v>
      </c>
      <c r="C486" s="903" t="s">
        <v>5465</v>
      </c>
      <c r="E486" s="901"/>
    </row>
    <row r="487" spans="1:5" x14ac:dyDescent="0.2">
      <c r="A487" s="896" t="s">
        <v>5507</v>
      </c>
      <c r="B487" s="902" t="s">
        <v>5508</v>
      </c>
      <c r="C487" s="903" t="s">
        <v>5467</v>
      </c>
      <c r="E487" s="901"/>
    </row>
    <row r="488" spans="1:5" x14ac:dyDescent="0.2">
      <c r="A488" s="896" t="s">
        <v>5509</v>
      </c>
      <c r="B488" s="902" t="s">
        <v>5510</v>
      </c>
      <c r="C488" s="903" t="s">
        <v>5465</v>
      </c>
      <c r="E488" s="901"/>
    </row>
    <row r="489" spans="1:5" x14ac:dyDescent="0.2">
      <c r="A489" s="896" t="s">
        <v>5511</v>
      </c>
      <c r="B489" s="902" t="s">
        <v>5512</v>
      </c>
      <c r="C489" s="903" t="s">
        <v>5467</v>
      </c>
      <c r="E489" s="901"/>
    </row>
    <row r="490" spans="1:5" x14ac:dyDescent="0.2">
      <c r="A490" s="896" t="s">
        <v>5513</v>
      </c>
      <c r="B490" s="902" t="s">
        <v>5514</v>
      </c>
      <c r="C490" s="903" t="s">
        <v>5465</v>
      </c>
      <c r="E490" s="901"/>
    </row>
    <row r="491" spans="1:5" x14ac:dyDescent="0.2">
      <c r="A491" s="896" t="s">
        <v>5515</v>
      </c>
      <c r="B491" s="902" t="s">
        <v>5516</v>
      </c>
      <c r="C491" s="903" t="s">
        <v>5467</v>
      </c>
      <c r="E491" s="901"/>
    </row>
    <row r="492" spans="1:5" x14ac:dyDescent="0.2">
      <c r="A492" s="896" t="s">
        <v>5517</v>
      </c>
      <c r="B492" s="902" t="s">
        <v>5518</v>
      </c>
      <c r="C492" s="903" t="s">
        <v>5465</v>
      </c>
      <c r="E492" s="901"/>
    </row>
    <row r="493" spans="1:5" x14ac:dyDescent="0.2">
      <c r="A493" s="896" t="s">
        <v>5519</v>
      </c>
      <c r="B493" s="902" t="s">
        <v>5520</v>
      </c>
      <c r="C493" s="903" t="s">
        <v>5467</v>
      </c>
      <c r="E493" s="901"/>
    </row>
    <row r="494" spans="1:5" x14ac:dyDescent="0.2">
      <c r="A494" s="896" t="s">
        <v>5521</v>
      </c>
      <c r="B494" s="902" t="s">
        <v>5522</v>
      </c>
      <c r="C494" s="903" t="s">
        <v>5465</v>
      </c>
      <c r="E494" s="901"/>
    </row>
    <row r="495" spans="1:5" x14ac:dyDescent="0.2">
      <c r="A495" s="896" t="s">
        <v>5523</v>
      </c>
      <c r="B495" s="902" t="s">
        <v>5524</v>
      </c>
      <c r="C495" s="903" t="s">
        <v>5467</v>
      </c>
      <c r="E495" s="901"/>
    </row>
    <row r="496" spans="1:5" x14ac:dyDescent="0.2">
      <c r="A496" s="896" t="s">
        <v>5525</v>
      </c>
      <c r="B496" s="902" t="s">
        <v>5526</v>
      </c>
      <c r="C496" s="903" t="s">
        <v>5497</v>
      </c>
      <c r="E496" s="901"/>
    </row>
    <row r="497" spans="1:5" ht="25.5" x14ac:dyDescent="0.2">
      <c r="A497" s="896" t="s">
        <v>5527</v>
      </c>
      <c r="B497" s="902" t="s">
        <v>5528</v>
      </c>
      <c r="C497" s="903" t="s">
        <v>5500</v>
      </c>
      <c r="E497" s="901"/>
    </row>
    <row r="498" spans="1:5" x14ac:dyDescent="0.2">
      <c r="A498" s="896" t="s">
        <v>5529</v>
      </c>
      <c r="B498" s="902" t="s">
        <v>5530</v>
      </c>
      <c r="C498" s="903" t="s">
        <v>5497</v>
      </c>
      <c r="E498" s="901"/>
    </row>
    <row r="499" spans="1:5" ht="25.5" x14ac:dyDescent="0.2">
      <c r="A499" s="896" t="s">
        <v>5531</v>
      </c>
      <c r="B499" s="902" t="s">
        <v>5532</v>
      </c>
      <c r="C499" s="903" t="s">
        <v>5500</v>
      </c>
      <c r="E499" s="901"/>
    </row>
    <row r="500" spans="1:5" x14ac:dyDescent="0.2">
      <c r="A500" s="896" t="s">
        <v>5533</v>
      </c>
      <c r="B500" s="902" t="s">
        <v>5534</v>
      </c>
      <c r="C500" s="903" t="s">
        <v>5497</v>
      </c>
      <c r="E500" s="901"/>
    </row>
    <row r="501" spans="1:5" ht="25.5" x14ac:dyDescent="0.2">
      <c r="A501" s="896" t="s">
        <v>5535</v>
      </c>
      <c r="B501" s="902" t="s">
        <v>5536</v>
      </c>
      <c r="C501" s="903" t="s">
        <v>5500</v>
      </c>
      <c r="E501" s="901"/>
    </row>
    <row r="502" spans="1:5" x14ac:dyDescent="0.2">
      <c r="A502" s="896" t="s">
        <v>5537</v>
      </c>
      <c r="B502" s="902" t="s">
        <v>5538</v>
      </c>
      <c r="C502" s="903" t="s">
        <v>5497</v>
      </c>
      <c r="E502" s="901"/>
    </row>
    <row r="503" spans="1:5" ht="25.5" x14ac:dyDescent="0.2">
      <c r="A503" s="896" t="s">
        <v>5539</v>
      </c>
      <c r="B503" s="902" t="s">
        <v>5540</v>
      </c>
      <c r="C503" s="903" t="s">
        <v>5500</v>
      </c>
      <c r="E503" s="901"/>
    </row>
    <row r="504" spans="1:5" x14ac:dyDescent="0.2">
      <c r="A504" s="896" t="s">
        <v>5541</v>
      </c>
      <c r="B504" s="902" t="s">
        <v>5542</v>
      </c>
      <c r="C504" s="903" t="s">
        <v>5465</v>
      </c>
      <c r="E504" s="901"/>
    </row>
    <row r="505" spans="1:5" x14ac:dyDescent="0.2">
      <c r="A505" s="896" t="s">
        <v>5543</v>
      </c>
      <c r="B505" s="902" t="s">
        <v>5544</v>
      </c>
      <c r="C505" s="903" t="s">
        <v>5467</v>
      </c>
      <c r="E505" s="901"/>
    </row>
    <row r="506" spans="1:5" x14ac:dyDescent="0.2">
      <c r="A506" s="896" t="s">
        <v>5545</v>
      </c>
      <c r="B506" s="902" t="s">
        <v>5546</v>
      </c>
      <c r="C506" s="903" t="s">
        <v>5465</v>
      </c>
      <c r="E506" s="901"/>
    </row>
    <row r="507" spans="1:5" ht="25.5" x14ac:dyDescent="0.2">
      <c r="A507" s="896" t="s">
        <v>5547</v>
      </c>
      <c r="B507" s="902" t="s">
        <v>5548</v>
      </c>
      <c r="C507" s="903" t="s">
        <v>5467</v>
      </c>
      <c r="E507" s="901"/>
    </row>
    <row r="508" spans="1:5" x14ac:dyDescent="0.2">
      <c r="A508" s="896" t="s">
        <v>5549</v>
      </c>
      <c r="B508" s="902" t="s">
        <v>5550</v>
      </c>
      <c r="C508" s="903" t="s">
        <v>5465</v>
      </c>
      <c r="E508" s="901"/>
    </row>
    <row r="509" spans="1:5" ht="25.5" x14ac:dyDescent="0.2">
      <c r="A509" s="896" t="s">
        <v>5551</v>
      </c>
      <c r="B509" s="902" t="s">
        <v>5552</v>
      </c>
      <c r="C509" s="903" t="s">
        <v>5467</v>
      </c>
      <c r="E509" s="901"/>
    </row>
    <row r="510" spans="1:5" x14ac:dyDescent="0.2">
      <c r="A510" s="896" t="s">
        <v>3984</v>
      </c>
      <c r="B510" s="898" t="s">
        <v>3985</v>
      </c>
      <c r="C510" s="730"/>
      <c r="E510" s="901"/>
    </row>
    <row r="511" spans="1:5" x14ac:dyDescent="0.2">
      <c r="A511" s="896" t="s">
        <v>3986</v>
      </c>
      <c r="B511" s="902" t="s">
        <v>3987</v>
      </c>
      <c r="C511" s="903">
        <v>1305.8</v>
      </c>
      <c r="E511" s="901"/>
    </row>
    <row r="512" spans="1:5" x14ac:dyDescent="0.2">
      <c r="A512" s="896" t="s">
        <v>3988</v>
      </c>
      <c r="B512" s="902" t="s">
        <v>4860</v>
      </c>
      <c r="C512" s="903">
        <v>1305.8</v>
      </c>
      <c r="E512" s="901"/>
    </row>
    <row r="513" spans="1:5" x14ac:dyDescent="0.2">
      <c r="A513" s="896" t="s">
        <v>3990</v>
      </c>
      <c r="B513" s="902" t="s">
        <v>4858</v>
      </c>
      <c r="C513" s="903">
        <v>1305.8</v>
      </c>
      <c r="E513" s="901"/>
    </row>
    <row r="514" spans="1:5" x14ac:dyDescent="0.2">
      <c r="A514" s="896" t="s">
        <v>3992</v>
      </c>
      <c r="B514" s="902" t="s">
        <v>4856</v>
      </c>
      <c r="C514" s="903">
        <v>1305.8</v>
      </c>
      <c r="E514" s="901"/>
    </row>
    <row r="515" spans="1:5" x14ac:dyDescent="0.2">
      <c r="A515" s="896" t="s">
        <v>3994</v>
      </c>
      <c r="B515" s="902" t="s">
        <v>4854</v>
      </c>
      <c r="C515" s="903">
        <v>1305.8</v>
      </c>
      <c r="E515" s="901"/>
    </row>
    <row r="516" spans="1:5" x14ac:dyDescent="0.2">
      <c r="A516" s="896" t="s">
        <v>5553</v>
      </c>
      <c r="B516" s="902" t="s">
        <v>4852</v>
      </c>
      <c r="C516" s="903">
        <v>1305.8</v>
      </c>
      <c r="E516" s="901"/>
    </row>
    <row r="517" spans="1:5" x14ac:dyDescent="0.2">
      <c r="A517" s="896" t="s">
        <v>5554</v>
      </c>
      <c r="B517" s="902" t="s">
        <v>3989</v>
      </c>
      <c r="C517" s="903">
        <v>2141.4</v>
      </c>
      <c r="E517" s="901"/>
    </row>
    <row r="518" spans="1:5" x14ac:dyDescent="0.2">
      <c r="A518" s="896" t="s">
        <v>5555</v>
      </c>
      <c r="B518" s="902" t="s">
        <v>4849</v>
      </c>
      <c r="C518" s="903">
        <v>2141.4</v>
      </c>
      <c r="E518" s="901"/>
    </row>
    <row r="519" spans="1:5" x14ac:dyDescent="0.2">
      <c r="A519" s="896" t="s">
        <v>5556</v>
      </c>
      <c r="B519" s="732" t="s">
        <v>3991</v>
      </c>
      <c r="C519" s="903">
        <v>4596.3</v>
      </c>
      <c r="E519" s="901"/>
    </row>
    <row r="520" spans="1:5" x14ac:dyDescent="0.2">
      <c r="A520" s="896" t="s">
        <v>5557</v>
      </c>
      <c r="B520" s="902" t="s">
        <v>3993</v>
      </c>
      <c r="C520" s="903">
        <v>1203.5999999999999</v>
      </c>
      <c r="E520" s="901"/>
    </row>
    <row r="521" spans="1:5" x14ac:dyDescent="0.2">
      <c r="A521" s="896" t="s">
        <v>5558</v>
      </c>
      <c r="B521" s="902" t="s">
        <v>4844</v>
      </c>
      <c r="C521" s="903">
        <v>1203.5999999999999</v>
      </c>
      <c r="E521" s="901"/>
    </row>
    <row r="522" spans="1:5" x14ac:dyDescent="0.2">
      <c r="A522" s="896" t="s">
        <v>5559</v>
      </c>
      <c r="B522" s="902" t="s">
        <v>4842</v>
      </c>
      <c r="C522" s="903">
        <v>1203.5999999999999</v>
      </c>
      <c r="E522" s="901"/>
    </row>
    <row r="523" spans="1:5" x14ac:dyDescent="0.2">
      <c r="A523" s="896" t="s">
        <v>5560</v>
      </c>
      <c r="B523" s="902" t="s">
        <v>4840</v>
      </c>
      <c r="C523" s="903">
        <v>1203.5999999999999</v>
      </c>
      <c r="E523" s="901"/>
    </row>
    <row r="524" spans="1:5" x14ac:dyDescent="0.2">
      <c r="A524" s="896" t="s">
        <v>5561</v>
      </c>
      <c r="B524" s="902" t="s">
        <v>4838</v>
      </c>
      <c r="C524" s="903">
        <v>1203.5999999999999</v>
      </c>
      <c r="E524" s="901"/>
    </row>
    <row r="525" spans="1:5" x14ac:dyDescent="0.2">
      <c r="A525" s="896" t="s">
        <v>5562</v>
      </c>
      <c r="B525" s="902" t="s">
        <v>4836</v>
      </c>
      <c r="C525" s="903">
        <v>1203.5999999999999</v>
      </c>
      <c r="E525" s="901"/>
    </row>
    <row r="526" spans="1:5" x14ac:dyDescent="0.2">
      <c r="A526" s="896" t="s">
        <v>5563</v>
      </c>
      <c r="B526" s="732" t="s">
        <v>3995</v>
      </c>
      <c r="C526" s="903">
        <v>692.5</v>
      </c>
      <c r="E526" s="901"/>
    </row>
    <row r="527" spans="1:5" x14ac:dyDescent="0.2">
      <c r="A527" s="896" t="s">
        <v>5564</v>
      </c>
      <c r="B527" s="902" t="s">
        <v>4833</v>
      </c>
      <c r="C527" s="903">
        <v>738.8</v>
      </c>
      <c r="E527" s="901"/>
    </row>
    <row r="528" spans="1:5" x14ac:dyDescent="0.2">
      <c r="A528" s="896" t="s">
        <v>5565</v>
      </c>
      <c r="B528" s="902" t="s">
        <v>4831</v>
      </c>
      <c r="C528" s="903">
        <v>738.8</v>
      </c>
      <c r="E528" s="901"/>
    </row>
    <row r="529" spans="1:5" x14ac:dyDescent="0.2">
      <c r="A529" s="896" t="s">
        <v>5566</v>
      </c>
      <c r="B529" s="902" t="s">
        <v>4829</v>
      </c>
      <c r="C529" s="903">
        <v>738.8</v>
      </c>
      <c r="E529" s="901"/>
    </row>
    <row r="530" spans="1:5" x14ac:dyDescent="0.2">
      <c r="A530" s="896" t="s">
        <v>5567</v>
      </c>
      <c r="B530" s="902" t="s">
        <v>4827</v>
      </c>
      <c r="C530" s="903">
        <v>738.8</v>
      </c>
      <c r="E530" s="901"/>
    </row>
    <row r="531" spans="1:5" x14ac:dyDescent="0.2">
      <c r="A531" s="896" t="s">
        <v>5568</v>
      </c>
      <c r="B531" s="902" t="s">
        <v>4825</v>
      </c>
      <c r="C531" s="903">
        <v>738.8</v>
      </c>
      <c r="E531" s="901"/>
    </row>
    <row r="532" spans="1:5" x14ac:dyDescent="0.2">
      <c r="A532" s="896" t="s">
        <v>5569</v>
      </c>
      <c r="B532" s="902" t="s">
        <v>4823</v>
      </c>
      <c r="C532" s="903">
        <v>738.8</v>
      </c>
      <c r="E532" s="901"/>
    </row>
    <row r="533" spans="1:5" x14ac:dyDescent="0.2">
      <c r="A533" s="896" t="s">
        <v>5570</v>
      </c>
      <c r="B533" s="902" t="s">
        <v>4821</v>
      </c>
      <c r="C533" s="903">
        <v>738.8</v>
      </c>
      <c r="E533" s="901"/>
    </row>
    <row r="534" spans="1:5" x14ac:dyDescent="0.2">
      <c r="A534" s="896" t="s">
        <v>5571</v>
      </c>
      <c r="B534" s="902" t="s">
        <v>4819</v>
      </c>
      <c r="C534" s="903">
        <v>738.8</v>
      </c>
      <c r="E534" s="901"/>
    </row>
    <row r="535" spans="1:5" x14ac:dyDescent="0.2">
      <c r="A535" s="896" t="s">
        <v>5572</v>
      </c>
      <c r="B535" s="902" t="s">
        <v>4817</v>
      </c>
      <c r="C535" s="903">
        <v>738.8</v>
      </c>
      <c r="E535" s="901"/>
    </row>
    <row r="536" spans="1:5" x14ac:dyDescent="0.2">
      <c r="A536" s="896" t="s">
        <v>5573</v>
      </c>
      <c r="B536" s="902" t="s">
        <v>4815</v>
      </c>
      <c r="C536" s="903">
        <v>738.8</v>
      </c>
      <c r="E536" s="901"/>
    </row>
    <row r="537" spans="1:5" x14ac:dyDescent="0.2">
      <c r="A537" s="896" t="s">
        <v>5574</v>
      </c>
      <c r="B537" s="902" t="s">
        <v>4813</v>
      </c>
      <c r="C537" s="903">
        <v>738.8</v>
      </c>
      <c r="E537" s="901"/>
    </row>
    <row r="538" spans="1:5" x14ac:dyDescent="0.2">
      <c r="A538" s="740"/>
      <c r="B538" s="741"/>
      <c r="C538" s="742"/>
      <c r="E538" s="901"/>
    </row>
    <row r="539" spans="1:5" ht="31.5" customHeight="1" x14ac:dyDescent="0.2">
      <c r="A539" s="1052" t="s">
        <v>3996</v>
      </c>
      <c r="B539" s="1052"/>
      <c r="C539" s="1052"/>
      <c r="E539" s="901"/>
    </row>
    <row r="540" spans="1:5" ht="12" x14ac:dyDescent="0.2">
      <c r="A540" s="1053" t="s">
        <v>1032</v>
      </c>
      <c r="B540" s="1054" t="s">
        <v>3997</v>
      </c>
      <c r="C540" s="1055" t="s">
        <v>3346</v>
      </c>
      <c r="E540" s="901"/>
    </row>
    <row r="541" spans="1:5" ht="12" x14ac:dyDescent="0.2">
      <c r="A541" s="1053"/>
      <c r="B541" s="1054"/>
      <c r="C541" s="1056"/>
      <c r="E541" s="901"/>
    </row>
    <row r="542" spans="1:5" x14ac:dyDescent="0.2">
      <c r="A542" s="693" t="s">
        <v>1827</v>
      </c>
      <c r="B542" s="1082" t="s">
        <v>3998</v>
      </c>
      <c r="C542" s="1083"/>
      <c r="E542" s="901"/>
    </row>
    <row r="543" spans="1:5" x14ac:dyDescent="0.2">
      <c r="A543" s="694" t="s">
        <v>2488</v>
      </c>
      <c r="B543" s="695" t="s">
        <v>3999</v>
      </c>
      <c r="C543" s="729">
        <v>127</v>
      </c>
      <c r="E543" s="901"/>
    </row>
    <row r="544" spans="1:5" x14ac:dyDescent="0.2">
      <c r="A544" s="694" t="s">
        <v>3350</v>
      </c>
      <c r="B544" s="696" t="s">
        <v>4000</v>
      </c>
      <c r="C544" s="729">
        <v>139</v>
      </c>
      <c r="E544" s="901"/>
    </row>
    <row r="545" spans="1:5" x14ac:dyDescent="0.2">
      <c r="A545" s="694" t="s">
        <v>3356</v>
      </c>
      <c r="B545" s="743" t="s">
        <v>4001</v>
      </c>
      <c r="C545" s="729">
        <v>90</v>
      </c>
      <c r="E545" s="901"/>
    </row>
    <row r="546" spans="1:5" x14ac:dyDescent="0.2">
      <c r="A546" s="694" t="s">
        <v>4002</v>
      </c>
      <c r="B546" s="744" t="s">
        <v>4003</v>
      </c>
      <c r="C546" s="729">
        <v>60</v>
      </c>
      <c r="E546" s="901"/>
    </row>
    <row r="547" spans="1:5" x14ac:dyDescent="0.2">
      <c r="A547" s="694" t="s">
        <v>4004</v>
      </c>
      <c r="B547" s="743" t="s">
        <v>4005</v>
      </c>
      <c r="C547" s="729">
        <v>64</v>
      </c>
      <c r="E547" s="901"/>
    </row>
    <row r="548" spans="1:5" x14ac:dyDescent="0.2">
      <c r="A548" s="694" t="s">
        <v>4006</v>
      </c>
      <c r="B548" s="744" t="s">
        <v>4007</v>
      </c>
      <c r="C548" s="729">
        <v>79</v>
      </c>
      <c r="E548" s="901"/>
    </row>
    <row r="549" spans="1:5" x14ac:dyDescent="0.2">
      <c r="A549" s="694" t="s">
        <v>4008</v>
      </c>
      <c r="B549" s="744" t="s">
        <v>4009</v>
      </c>
      <c r="C549" s="729">
        <v>74</v>
      </c>
      <c r="E549" s="901"/>
    </row>
    <row r="550" spans="1:5" x14ac:dyDescent="0.2">
      <c r="A550" s="693">
        <v>2</v>
      </c>
      <c r="B550" s="1084" t="s">
        <v>3763</v>
      </c>
      <c r="C550" s="1085"/>
      <c r="E550" s="901"/>
    </row>
    <row r="551" spans="1:5" x14ac:dyDescent="0.2">
      <c r="A551" s="697" t="s">
        <v>2490</v>
      </c>
      <c r="B551" s="698" t="s">
        <v>4010</v>
      </c>
      <c r="C551" s="729">
        <v>19</v>
      </c>
      <c r="E551" s="901"/>
    </row>
    <row r="552" spans="1:5" x14ac:dyDescent="0.2">
      <c r="A552" s="697" t="s">
        <v>2492</v>
      </c>
      <c r="B552" s="698" t="s">
        <v>4011</v>
      </c>
      <c r="C552" s="729">
        <v>19</v>
      </c>
      <c r="E552" s="901"/>
    </row>
    <row r="553" spans="1:5" x14ac:dyDescent="0.2">
      <c r="A553" s="697" t="s">
        <v>4012</v>
      </c>
      <c r="B553" s="698" t="s">
        <v>4013</v>
      </c>
      <c r="C553" s="729">
        <v>20</v>
      </c>
      <c r="E553" s="901"/>
    </row>
    <row r="554" spans="1:5" x14ac:dyDescent="0.2">
      <c r="A554" s="697" t="s">
        <v>4014</v>
      </c>
      <c r="B554" s="698" t="s">
        <v>4015</v>
      </c>
      <c r="C554" s="729">
        <v>53</v>
      </c>
      <c r="E554" s="901"/>
    </row>
    <row r="555" spans="1:5" x14ac:dyDescent="0.2">
      <c r="A555" s="697" t="s">
        <v>4016</v>
      </c>
      <c r="B555" s="698" t="s">
        <v>4017</v>
      </c>
      <c r="C555" s="729">
        <v>61</v>
      </c>
      <c r="E555" s="901"/>
    </row>
    <row r="556" spans="1:5" x14ac:dyDescent="0.2">
      <c r="A556" s="697" t="s">
        <v>4018</v>
      </c>
      <c r="B556" s="698" t="s">
        <v>4019</v>
      </c>
      <c r="C556" s="729">
        <v>78</v>
      </c>
      <c r="E556" s="901"/>
    </row>
    <row r="557" spans="1:5" x14ac:dyDescent="0.2">
      <c r="A557" s="697" t="s">
        <v>4020</v>
      </c>
      <c r="B557" s="698" t="s">
        <v>4021</v>
      </c>
      <c r="C557" s="729">
        <v>284</v>
      </c>
      <c r="E557" s="901"/>
    </row>
    <row r="558" spans="1:5" x14ac:dyDescent="0.2">
      <c r="A558" s="697" t="s">
        <v>4022</v>
      </c>
      <c r="B558" s="698" t="s">
        <v>4023</v>
      </c>
      <c r="C558" s="729">
        <v>22</v>
      </c>
      <c r="E558" s="901"/>
    </row>
    <row r="559" spans="1:5" x14ac:dyDescent="0.2">
      <c r="A559" s="697" t="s">
        <v>4024</v>
      </c>
      <c r="B559" s="698" t="s">
        <v>4025</v>
      </c>
      <c r="C559" s="729">
        <v>46</v>
      </c>
      <c r="E559" s="901"/>
    </row>
    <row r="560" spans="1:5" x14ac:dyDescent="0.2">
      <c r="A560" s="697" t="s">
        <v>4026</v>
      </c>
      <c r="B560" s="698" t="s">
        <v>4027</v>
      </c>
      <c r="C560" s="729">
        <v>145</v>
      </c>
      <c r="E560" s="901"/>
    </row>
    <row r="561" spans="1:5" x14ac:dyDescent="0.2">
      <c r="A561" s="697" t="s">
        <v>4028</v>
      </c>
      <c r="B561" s="698" t="s">
        <v>4029</v>
      </c>
      <c r="C561" s="729">
        <v>24</v>
      </c>
      <c r="E561" s="901"/>
    </row>
    <row r="562" spans="1:5" x14ac:dyDescent="0.2">
      <c r="A562" s="697" t="s">
        <v>4030</v>
      </c>
      <c r="B562" s="698" t="s">
        <v>4031</v>
      </c>
      <c r="C562" s="729">
        <v>24</v>
      </c>
      <c r="E562" s="901"/>
    </row>
    <row r="563" spans="1:5" x14ac:dyDescent="0.2">
      <c r="A563" s="697" t="s">
        <v>4032</v>
      </c>
      <c r="B563" s="698" t="s">
        <v>4033</v>
      </c>
      <c r="C563" s="729">
        <v>21</v>
      </c>
      <c r="E563" s="901"/>
    </row>
    <row r="564" spans="1:5" x14ac:dyDescent="0.2">
      <c r="A564" s="697" t="s">
        <v>4034</v>
      </c>
      <c r="B564" s="698" t="s">
        <v>4035</v>
      </c>
      <c r="C564" s="729">
        <v>67</v>
      </c>
      <c r="E564" s="901"/>
    </row>
    <row r="565" spans="1:5" x14ac:dyDescent="0.2">
      <c r="A565" s="697" t="s">
        <v>4036</v>
      </c>
      <c r="B565" s="698" t="s">
        <v>4037</v>
      </c>
      <c r="C565" s="729">
        <v>21</v>
      </c>
      <c r="E565" s="901"/>
    </row>
    <row r="566" spans="1:5" x14ac:dyDescent="0.2">
      <c r="A566" s="697" t="s">
        <v>4038</v>
      </c>
      <c r="B566" s="698" t="s">
        <v>4039</v>
      </c>
      <c r="C566" s="729">
        <v>18</v>
      </c>
      <c r="E566" s="901"/>
    </row>
    <row r="567" spans="1:5" x14ac:dyDescent="0.2">
      <c r="A567" s="697" t="s">
        <v>4040</v>
      </c>
      <c r="B567" s="698" t="s">
        <v>4041</v>
      </c>
      <c r="C567" s="729">
        <v>20</v>
      </c>
      <c r="E567" s="901"/>
    </row>
    <row r="568" spans="1:5" x14ac:dyDescent="0.2">
      <c r="A568" s="697" t="s">
        <v>4042</v>
      </c>
      <c r="B568" s="698" t="s">
        <v>4043</v>
      </c>
      <c r="C568" s="729">
        <v>90</v>
      </c>
      <c r="E568" s="901"/>
    </row>
    <row r="569" spans="1:5" x14ac:dyDescent="0.2">
      <c r="A569" s="697" t="s">
        <v>4044</v>
      </c>
      <c r="B569" s="698" t="s">
        <v>4045</v>
      </c>
      <c r="C569" s="729">
        <v>22</v>
      </c>
      <c r="E569" s="901"/>
    </row>
    <row r="570" spans="1:5" x14ac:dyDescent="0.2">
      <c r="A570" s="697" t="s">
        <v>4046</v>
      </c>
      <c r="B570" s="698" t="s">
        <v>4047</v>
      </c>
      <c r="C570" s="729">
        <v>25</v>
      </c>
      <c r="E570" s="901"/>
    </row>
    <row r="571" spans="1:5" x14ac:dyDescent="0.2">
      <c r="A571" s="697" t="s">
        <v>4048</v>
      </c>
      <c r="B571" s="698" t="s">
        <v>4049</v>
      </c>
      <c r="C571" s="729">
        <v>97</v>
      </c>
      <c r="E571" s="901"/>
    </row>
    <row r="572" spans="1:5" x14ac:dyDescent="0.2">
      <c r="A572" s="697" t="s">
        <v>4050</v>
      </c>
      <c r="B572" s="698" t="s">
        <v>4051</v>
      </c>
      <c r="C572" s="729">
        <v>49</v>
      </c>
      <c r="E572" s="901"/>
    </row>
    <row r="573" spans="1:5" x14ac:dyDescent="0.2">
      <c r="A573" s="697" t="s">
        <v>4052</v>
      </c>
      <c r="B573" s="698" t="s">
        <v>4053</v>
      </c>
      <c r="C573" s="729">
        <v>27</v>
      </c>
      <c r="E573" s="901"/>
    </row>
    <row r="574" spans="1:5" x14ac:dyDescent="0.2">
      <c r="A574" s="697" t="s">
        <v>4054</v>
      </c>
      <c r="B574" s="698" t="s">
        <v>4055</v>
      </c>
      <c r="C574" s="729">
        <v>18</v>
      </c>
      <c r="E574" s="901"/>
    </row>
    <row r="575" spans="1:5" x14ac:dyDescent="0.2">
      <c r="A575" s="697" t="s">
        <v>4056</v>
      </c>
      <c r="B575" s="698" t="s">
        <v>4057</v>
      </c>
      <c r="C575" s="729">
        <v>31</v>
      </c>
      <c r="E575" s="901"/>
    </row>
    <row r="576" spans="1:5" x14ac:dyDescent="0.2">
      <c r="A576" s="697" t="s">
        <v>4058</v>
      </c>
      <c r="B576" s="698" t="s">
        <v>4059</v>
      </c>
      <c r="C576" s="729">
        <v>16</v>
      </c>
      <c r="E576" s="901"/>
    </row>
    <row r="577" spans="1:5" x14ac:dyDescent="0.2">
      <c r="A577" s="697" t="s">
        <v>4060</v>
      </c>
      <c r="B577" s="698" t="s">
        <v>4061</v>
      </c>
      <c r="C577" s="729">
        <v>28</v>
      </c>
      <c r="E577" s="901"/>
    </row>
    <row r="578" spans="1:5" x14ac:dyDescent="0.2">
      <c r="A578" s="697" t="s">
        <v>4062</v>
      </c>
      <c r="B578" s="698" t="s">
        <v>4063</v>
      </c>
      <c r="C578" s="729">
        <v>74</v>
      </c>
      <c r="E578" s="901"/>
    </row>
    <row r="579" spans="1:5" x14ac:dyDescent="0.2">
      <c r="A579" s="697" t="s">
        <v>4064</v>
      </c>
      <c r="B579" s="698" t="s">
        <v>4065</v>
      </c>
      <c r="C579" s="729">
        <v>165</v>
      </c>
      <c r="E579" s="901"/>
    </row>
    <row r="580" spans="1:5" x14ac:dyDescent="0.2">
      <c r="A580" s="697" t="s">
        <v>4066</v>
      </c>
      <c r="B580" s="698" t="s">
        <v>4067</v>
      </c>
      <c r="C580" s="729">
        <v>54</v>
      </c>
      <c r="E580" s="901"/>
    </row>
    <row r="581" spans="1:5" x14ac:dyDescent="0.2">
      <c r="A581" s="697" t="s">
        <v>4068</v>
      </c>
      <c r="B581" s="698" t="s">
        <v>4069</v>
      </c>
      <c r="C581" s="729">
        <v>188</v>
      </c>
      <c r="E581" s="901"/>
    </row>
    <row r="582" spans="1:5" x14ac:dyDescent="0.2">
      <c r="A582" s="697" t="s">
        <v>4070</v>
      </c>
      <c r="B582" s="698" t="s">
        <v>4071</v>
      </c>
      <c r="C582" s="729">
        <v>84</v>
      </c>
      <c r="E582" s="901"/>
    </row>
    <row r="583" spans="1:5" x14ac:dyDescent="0.2">
      <c r="A583" s="697" t="s">
        <v>4072</v>
      </c>
      <c r="B583" s="698" t="s">
        <v>4073</v>
      </c>
      <c r="C583" s="729">
        <v>17</v>
      </c>
      <c r="E583" s="901"/>
    </row>
    <row r="584" spans="1:5" x14ac:dyDescent="0.2">
      <c r="A584" s="697" t="s">
        <v>4074</v>
      </c>
      <c r="B584" s="698" t="s">
        <v>4075</v>
      </c>
      <c r="C584" s="729">
        <v>20</v>
      </c>
      <c r="E584" s="901"/>
    </row>
    <row r="585" spans="1:5" x14ac:dyDescent="0.2">
      <c r="A585" s="697" t="s">
        <v>4076</v>
      </c>
      <c r="B585" s="698" t="s">
        <v>4077</v>
      </c>
      <c r="C585" s="729">
        <v>18</v>
      </c>
      <c r="E585" s="901"/>
    </row>
    <row r="586" spans="1:5" x14ac:dyDescent="0.2">
      <c r="A586" s="697" t="s">
        <v>4078</v>
      </c>
      <c r="B586" s="698" t="s">
        <v>4079</v>
      </c>
      <c r="C586" s="729">
        <v>29</v>
      </c>
      <c r="E586" s="901"/>
    </row>
    <row r="587" spans="1:5" x14ac:dyDescent="0.2">
      <c r="A587" s="697" t="s">
        <v>4080</v>
      </c>
      <c r="B587" s="698" t="s">
        <v>4081</v>
      </c>
      <c r="C587" s="729">
        <v>15</v>
      </c>
      <c r="E587" s="901"/>
    </row>
    <row r="588" spans="1:5" x14ac:dyDescent="0.2">
      <c r="A588" s="697" t="s">
        <v>4082</v>
      </c>
      <c r="B588" s="698" t="s">
        <v>4083</v>
      </c>
      <c r="C588" s="729">
        <v>22</v>
      </c>
      <c r="E588" s="901"/>
    </row>
    <row r="589" spans="1:5" x14ac:dyDescent="0.2">
      <c r="A589" s="697" t="s">
        <v>4084</v>
      </c>
      <c r="B589" s="698" t="s">
        <v>4085</v>
      </c>
      <c r="C589" s="729">
        <v>68</v>
      </c>
      <c r="E589" s="901"/>
    </row>
    <row r="590" spans="1:5" x14ac:dyDescent="0.2">
      <c r="A590" s="697" t="s">
        <v>4086</v>
      </c>
      <c r="B590" s="698" t="s">
        <v>4087</v>
      </c>
      <c r="C590" s="729">
        <v>75</v>
      </c>
      <c r="E590" s="901"/>
    </row>
    <row r="591" spans="1:5" x14ac:dyDescent="0.2">
      <c r="A591" s="697" t="s">
        <v>4088</v>
      </c>
      <c r="B591" s="698" t="s">
        <v>4089</v>
      </c>
      <c r="C591" s="729">
        <v>28</v>
      </c>
      <c r="E591" s="901"/>
    </row>
    <row r="592" spans="1:5" x14ac:dyDescent="0.2">
      <c r="A592" s="697" t="s">
        <v>4090</v>
      </c>
      <c r="B592" s="698" t="s">
        <v>4091</v>
      </c>
      <c r="C592" s="729">
        <v>54</v>
      </c>
      <c r="E592" s="901"/>
    </row>
    <row r="593" spans="1:5" x14ac:dyDescent="0.2">
      <c r="A593" s="697" t="s">
        <v>4092</v>
      </c>
      <c r="B593" s="698" t="s">
        <v>4093</v>
      </c>
      <c r="C593" s="729">
        <v>25</v>
      </c>
      <c r="E593" s="901"/>
    </row>
    <row r="594" spans="1:5" x14ac:dyDescent="0.2">
      <c r="A594" s="697" t="s">
        <v>4094</v>
      </c>
      <c r="B594" s="698" t="s">
        <v>4095</v>
      </c>
      <c r="C594" s="729">
        <v>489</v>
      </c>
      <c r="E594" s="901"/>
    </row>
    <row r="595" spans="1:5" x14ac:dyDescent="0.2">
      <c r="A595" s="697" t="s">
        <v>4096</v>
      </c>
      <c r="B595" s="698" t="s">
        <v>4097</v>
      </c>
      <c r="C595" s="729">
        <v>165</v>
      </c>
      <c r="E595" s="901"/>
    </row>
    <row r="596" spans="1:5" x14ac:dyDescent="0.2">
      <c r="A596" s="697" t="s">
        <v>4098</v>
      </c>
      <c r="B596" s="698" t="s">
        <v>4099</v>
      </c>
      <c r="C596" s="729">
        <v>270</v>
      </c>
      <c r="E596" s="901"/>
    </row>
    <row r="597" spans="1:5" x14ac:dyDescent="0.2">
      <c r="A597" s="697" t="s">
        <v>4100</v>
      </c>
      <c r="B597" s="698" t="s">
        <v>4101</v>
      </c>
      <c r="C597" s="729">
        <v>500</v>
      </c>
      <c r="E597" s="901"/>
    </row>
    <row r="598" spans="1:5" x14ac:dyDescent="0.2">
      <c r="A598" s="697" t="s">
        <v>4102</v>
      </c>
      <c r="B598" s="698" t="s">
        <v>4103</v>
      </c>
      <c r="C598" s="729">
        <v>50</v>
      </c>
      <c r="E598" s="901"/>
    </row>
    <row r="599" spans="1:5" x14ac:dyDescent="0.2">
      <c r="A599" s="697" t="s">
        <v>4104</v>
      </c>
      <c r="B599" s="698" t="s">
        <v>4105</v>
      </c>
      <c r="C599" s="729">
        <v>90</v>
      </c>
      <c r="E599" s="901"/>
    </row>
    <row r="600" spans="1:5" x14ac:dyDescent="0.2">
      <c r="A600" s="697" t="s">
        <v>4106</v>
      </c>
      <c r="B600" s="698" t="s">
        <v>4107</v>
      </c>
      <c r="C600" s="729">
        <v>218</v>
      </c>
      <c r="E600" s="901"/>
    </row>
    <row r="601" spans="1:5" x14ac:dyDescent="0.2">
      <c r="A601" s="697" t="s">
        <v>4108</v>
      </c>
      <c r="B601" s="698" t="s">
        <v>4109</v>
      </c>
      <c r="C601" s="729">
        <v>342</v>
      </c>
      <c r="E601" s="901"/>
    </row>
    <row r="602" spans="1:5" x14ac:dyDescent="0.2">
      <c r="A602" s="697" t="s">
        <v>4110</v>
      </c>
      <c r="B602" s="698" t="s">
        <v>4111</v>
      </c>
      <c r="C602" s="729">
        <v>119</v>
      </c>
      <c r="E602" s="901"/>
    </row>
    <row r="603" spans="1:5" x14ac:dyDescent="0.2">
      <c r="A603" s="697" t="s">
        <v>4112</v>
      </c>
      <c r="B603" s="698" t="s">
        <v>4113</v>
      </c>
      <c r="C603" s="729">
        <v>291</v>
      </c>
      <c r="E603" s="901"/>
    </row>
    <row r="604" spans="1:5" x14ac:dyDescent="0.2">
      <c r="A604" s="697" t="s">
        <v>4114</v>
      </c>
      <c r="B604" s="698" t="s">
        <v>4115</v>
      </c>
      <c r="C604" s="729">
        <v>202</v>
      </c>
      <c r="E604" s="901"/>
    </row>
    <row r="605" spans="1:5" x14ac:dyDescent="0.2">
      <c r="A605" s="697" t="s">
        <v>4116</v>
      </c>
      <c r="B605" s="698" t="s">
        <v>4117</v>
      </c>
      <c r="C605" s="729">
        <v>213</v>
      </c>
      <c r="E605" s="901"/>
    </row>
    <row r="606" spans="1:5" x14ac:dyDescent="0.2">
      <c r="A606" s="697" t="s">
        <v>4118</v>
      </c>
      <c r="B606" s="698" t="s">
        <v>4119</v>
      </c>
      <c r="C606" s="729">
        <v>202</v>
      </c>
      <c r="E606" s="901"/>
    </row>
    <row r="607" spans="1:5" x14ac:dyDescent="0.2">
      <c r="A607" s="693">
        <v>3</v>
      </c>
      <c r="B607" s="1086" t="s">
        <v>4120</v>
      </c>
      <c r="C607" s="1087"/>
      <c r="E607" s="901"/>
    </row>
    <row r="608" spans="1:5" x14ac:dyDescent="0.2">
      <c r="A608" s="697" t="s">
        <v>3364</v>
      </c>
      <c r="B608" s="699" t="s">
        <v>4121</v>
      </c>
      <c r="C608" s="729">
        <v>65</v>
      </c>
      <c r="E608" s="901"/>
    </row>
    <row r="609" spans="1:5" x14ac:dyDescent="0.2">
      <c r="A609" s="697" t="s">
        <v>4122</v>
      </c>
      <c r="B609" s="699" t="s">
        <v>4123</v>
      </c>
      <c r="C609" s="729">
        <v>60</v>
      </c>
      <c r="E609" s="901"/>
    </row>
    <row r="610" spans="1:5" x14ac:dyDescent="0.2">
      <c r="A610" s="697" t="s">
        <v>2497</v>
      </c>
      <c r="B610" s="699" t="s">
        <v>4124</v>
      </c>
      <c r="C610" s="729">
        <v>63</v>
      </c>
      <c r="E610" s="901"/>
    </row>
    <row r="611" spans="1:5" x14ac:dyDescent="0.2">
      <c r="A611" s="697" t="s">
        <v>4125</v>
      </c>
      <c r="B611" s="698" t="s">
        <v>4126</v>
      </c>
      <c r="C611" s="729">
        <v>60</v>
      </c>
      <c r="E611" s="901"/>
    </row>
    <row r="612" spans="1:5" x14ac:dyDescent="0.2">
      <c r="A612" s="697" t="s">
        <v>4127</v>
      </c>
      <c r="B612" s="699" t="s">
        <v>4128</v>
      </c>
      <c r="C612" s="729">
        <v>369</v>
      </c>
      <c r="E612" s="901"/>
    </row>
    <row r="613" spans="1:5" x14ac:dyDescent="0.2">
      <c r="A613" s="697" t="s">
        <v>4129</v>
      </c>
      <c r="B613" s="698" t="s">
        <v>4130</v>
      </c>
      <c r="C613" s="729">
        <v>97</v>
      </c>
      <c r="E613" s="901"/>
    </row>
    <row r="614" spans="1:5" x14ac:dyDescent="0.2">
      <c r="A614" s="697" t="s">
        <v>4131</v>
      </c>
      <c r="B614" s="698" t="s">
        <v>4132</v>
      </c>
      <c r="C614" s="729">
        <v>267</v>
      </c>
      <c r="E614" s="901"/>
    </row>
    <row r="615" spans="1:5" x14ac:dyDescent="0.2">
      <c r="A615" s="697" t="s">
        <v>4133</v>
      </c>
      <c r="B615" s="698" t="s">
        <v>4134</v>
      </c>
      <c r="C615" s="729">
        <v>818</v>
      </c>
      <c r="E615" s="901"/>
    </row>
    <row r="616" spans="1:5" x14ac:dyDescent="0.2">
      <c r="A616" s="697" t="s">
        <v>4135</v>
      </c>
      <c r="B616" s="698" t="s">
        <v>4136</v>
      </c>
      <c r="C616" s="729">
        <v>119</v>
      </c>
      <c r="E616" s="901"/>
    </row>
    <row r="617" spans="1:5" x14ac:dyDescent="0.2">
      <c r="A617" s="693">
        <v>4</v>
      </c>
      <c r="B617" s="1088" t="s">
        <v>4137</v>
      </c>
      <c r="C617" s="1089"/>
      <c r="E617" s="901"/>
    </row>
    <row r="618" spans="1:5" x14ac:dyDescent="0.2">
      <c r="A618" s="697" t="s">
        <v>3366</v>
      </c>
      <c r="B618" s="698" t="s">
        <v>4138</v>
      </c>
      <c r="C618" s="729">
        <v>128</v>
      </c>
      <c r="E618" s="901"/>
    </row>
    <row r="619" spans="1:5" x14ac:dyDescent="0.2">
      <c r="A619" s="697" t="s">
        <v>2504</v>
      </c>
      <c r="B619" s="700" t="s">
        <v>4139</v>
      </c>
      <c r="C619" s="729">
        <v>190</v>
      </c>
      <c r="E619" s="901"/>
    </row>
    <row r="620" spans="1:5" x14ac:dyDescent="0.2">
      <c r="A620" s="697" t="s">
        <v>3414</v>
      </c>
      <c r="B620" s="700" t="s">
        <v>4140</v>
      </c>
      <c r="C620" s="729">
        <v>130</v>
      </c>
      <c r="E620" s="901"/>
    </row>
    <row r="621" spans="1:5" x14ac:dyDescent="0.2">
      <c r="A621" s="697" t="s">
        <v>2510</v>
      </c>
      <c r="B621" s="700" t="s">
        <v>4141</v>
      </c>
      <c r="C621" s="729">
        <v>168</v>
      </c>
      <c r="E621" s="901"/>
    </row>
    <row r="622" spans="1:5" x14ac:dyDescent="0.2">
      <c r="A622" s="697" t="s">
        <v>3460</v>
      </c>
      <c r="B622" s="700" t="s">
        <v>4142</v>
      </c>
      <c r="C622" s="729">
        <v>121</v>
      </c>
      <c r="E622" s="901"/>
    </row>
    <row r="623" spans="1:5" x14ac:dyDescent="0.2">
      <c r="A623" s="697" t="s">
        <v>2516</v>
      </c>
      <c r="B623" s="700" t="s">
        <v>4143</v>
      </c>
      <c r="C623" s="729">
        <v>191</v>
      </c>
      <c r="E623" s="901"/>
    </row>
    <row r="624" spans="1:5" x14ac:dyDescent="0.2">
      <c r="A624" s="697" t="s">
        <v>2518</v>
      </c>
      <c r="B624" s="700" t="s">
        <v>4144</v>
      </c>
      <c r="C624" s="729">
        <v>185</v>
      </c>
      <c r="E624" s="901"/>
    </row>
    <row r="625" spans="1:5" x14ac:dyDescent="0.2">
      <c r="A625" s="697" t="s">
        <v>3519</v>
      </c>
      <c r="B625" s="700" t="s">
        <v>4145</v>
      </c>
      <c r="C625" s="729">
        <v>256</v>
      </c>
      <c r="E625" s="901"/>
    </row>
    <row r="626" spans="1:5" x14ac:dyDescent="0.2">
      <c r="A626" s="697" t="s">
        <v>3548</v>
      </c>
      <c r="B626" s="700" t="s">
        <v>4146</v>
      </c>
      <c r="C626" s="729">
        <v>209</v>
      </c>
      <c r="E626" s="901"/>
    </row>
    <row r="627" spans="1:5" x14ac:dyDescent="0.2">
      <c r="A627" s="697" t="s">
        <v>3568</v>
      </c>
      <c r="B627" s="700" t="s">
        <v>4147</v>
      </c>
      <c r="C627" s="729">
        <v>214</v>
      </c>
      <c r="E627" s="901"/>
    </row>
    <row r="628" spans="1:5" x14ac:dyDescent="0.2">
      <c r="A628" s="697" t="s">
        <v>3572</v>
      </c>
      <c r="B628" s="700" t="s">
        <v>4148</v>
      </c>
      <c r="C628" s="729">
        <v>303</v>
      </c>
      <c r="E628" s="901"/>
    </row>
    <row r="629" spans="1:5" x14ac:dyDescent="0.2">
      <c r="A629" s="697" t="s">
        <v>3586</v>
      </c>
      <c r="B629" s="700" t="s">
        <v>4149</v>
      </c>
      <c r="C629" s="729">
        <v>235</v>
      </c>
      <c r="E629" s="901"/>
    </row>
    <row r="630" spans="1:5" x14ac:dyDescent="0.2">
      <c r="A630" s="697" t="s">
        <v>3599</v>
      </c>
      <c r="B630" s="700" t="s">
        <v>4150</v>
      </c>
      <c r="C630" s="729">
        <v>316</v>
      </c>
      <c r="E630" s="901"/>
    </row>
    <row r="631" spans="1:5" x14ac:dyDescent="0.2">
      <c r="A631" s="697" t="s">
        <v>4151</v>
      </c>
      <c r="B631" s="700" t="s">
        <v>4152</v>
      </c>
      <c r="C631" s="729">
        <v>312</v>
      </c>
      <c r="E631" s="901"/>
    </row>
    <row r="632" spans="1:5" x14ac:dyDescent="0.2">
      <c r="A632" s="697" t="s">
        <v>4153</v>
      </c>
      <c r="B632" s="700" t="s">
        <v>4154</v>
      </c>
      <c r="C632" s="729">
        <v>343</v>
      </c>
      <c r="E632" s="901"/>
    </row>
    <row r="633" spans="1:5" x14ac:dyDescent="0.2">
      <c r="A633" s="697" t="s">
        <v>4155</v>
      </c>
      <c r="B633" s="700" t="s">
        <v>4156</v>
      </c>
      <c r="C633" s="729">
        <v>346</v>
      </c>
      <c r="E633" s="901"/>
    </row>
    <row r="634" spans="1:5" x14ac:dyDescent="0.2">
      <c r="A634" s="697" t="s">
        <v>4157</v>
      </c>
      <c r="B634" s="700" t="s">
        <v>4158</v>
      </c>
      <c r="C634" s="729">
        <v>324</v>
      </c>
      <c r="E634" s="901"/>
    </row>
    <row r="635" spans="1:5" x14ac:dyDescent="0.2">
      <c r="A635" s="697" t="s">
        <v>4159</v>
      </c>
      <c r="B635" s="700" t="s">
        <v>4160</v>
      </c>
      <c r="C635" s="729">
        <v>293</v>
      </c>
      <c r="E635" s="901"/>
    </row>
    <row r="636" spans="1:5" x14ac:dyDescent="0.2">
      <c r="A636" s="697" t="s">
        <v>4161</v>
      </c>
      <c r="B636" s="732" t="s">
        <v>4162</v>
      </c>
      <c r="C636" s="729">
        <v>264</v>
      </c>
      <c r="E636" s="901"/>
    </row>
    <row r="637" spans="1:5" x14ac:dyDescent="0.2">
      <c r="A637" s="697" t="s">
        <v>4163</v>
      </c>
      <c r="B637" s="700" t="s">
        <v>4164</v>
      </c>
      <c r="C637" s="729">
        <v>269</v>
      </c>
      <c r="E637" s="901"/>
    </row>
    <row r="638" spans="1:5" x14ac:dyDescent="0.2">
      <c r="A638" s="697" t="s">
        <v>4165</v>
      </c>
      <c r="B638" s="700" t="s">
        <v>4166</v>
      </c>
      <c r="C638" s="729">
        <v>284</v>
      </c>
      <c r="E638" s="901"/>
    </row>
    <row r="639" spans="1:5" x14ac:dyDescent="0.2">
      <c r="A639" s="697" t="s">
        <v>4167</v>
      </c>
      <c r="B639" s="700" t="s">
        <v>4168</v>
      </c>
      <c r="C639" s="729">
        <v>302</v>
      </c>
      <c r="E639" s="901"/>
    </row>
    <row r="640" spans="1:5" x14ac:dyDescent="0.2">
      <c r="A640" s="697" t="s">
        <v>4169</v>
      </c>
      <c r="B640" s="700" t="s">
        <v>4170</v>
      </c>
      <c r="C640" s="729">
        <v>382</v>
      </c>
      <c r="E640" s="901"/>
    </row>
    <row r="641" spans="1:5" x14ac:dyDescent="0.2">
      <c r="A641" s="697" t="s">
        <v>4171</v>
      </c>
      <c r="B641" s="700" t="s">
        <v>4172</v>
      </c>
      <c r="C641" s="729">
        <v>376</v>
      </c>
      <c r="E641" s="901"/>
    </row>
    <row r="642" spans="1:5" x14ac:dyDescent="0.2">
      <c r="A642" s="697" t="s">
        <v>4173</v>
      </c>
      <c r="B642" s="700" t="s">
        <v>4174</v>
      </c>
      <c r="C642" s="729">
        <v>563</v>
      </c>
      <c r="E642" s="901"/>
    </row>
    <row r="643" spans="1:5" x14ac:dyDescent="0.2">
      <c r="A643" s="697" t="s">
        <v>4175</v>
      </c>
      <c r="B643" s="700" t="s">
        <v>4176</v>
      </c>
      <c r="C643" s="729">
        <v>688</v>
      </c>
      <c r="E643" s="901"/>
    </row>
    <row r="644" spans="1:5" x14ac:dyDescent="0.2">
      <c r="A644" s="697" t="s">
        <v>4177</v>
      </c>
      <c r="B644" s="700" t="s">
        <v>4178</v>
      </c>
      <c r="C644" s="729">
        <v>846</v>
      </c>
      <c r="E644" s="901"/>
    </row>
    <row r="645" spans="1:5" x14ac:dyDescent="0.2">
      <c r="A645" s="697" t="s">
        <v>4179</v>
      </c>
      <c r="B645" s="700" t="s">
        <v>4180</v>
      </c>
      <c r="C645" s="729">
        <v>602</v>
      </c>
      <c r="E645" s="901"/>
    </row>
    <row r="646" spans="1:5" x14ac:dyDescent="0.2">
      <c r="A646" s="697" t="s">
        <v>4181</v>
      </c>
      <c r="B646" s="700" t="s">
        <v>4182</v>
      </c>
      <c r="C646" s="729">
        <v>954</v>
      </c>
      <c r="E646" s="901"/>
    </row>
    <row r="647" spans="1:5" x14ac:dyDescent="0.2">
      <c r="A647" s="697" t="s">
        <v>4183</v>
      </c>
      <c r="B647" s="700" t="s">
        <v>4184</v>
      </c>
      <c r="C647" s="729">
        <v>1657</v>
      </c>
      <c r="E647" s="901"/>
    </row>
    <row r="648" spans="1:5" x14ac:dyDescent="0.2">
      <c r="A648" s="697" t="s">
        <v>4185</v>
      </c>
      <c r="B648" s="688" t="s">
        <v>4186</v>
      </c>
      <c r="C648" s="729">
        <v>984</v>
      </c>
      <c r="E648" s="901"/>
    </row>
    <row r="649" spans="1:5" x14ac:dyDescent="0.2">
      <c r="A649" s="697" t="s">
        <v>4187</v>
      </c>
      <c r="B649" s="745" t="s">
        <v>4188</v>
      </c>
      <c r="C649" s="729">
        <v>102</v>
      </c>
      <c r="E649" s="901"/>
    </row>
    <row r="650" spans="1:5" x14ac:dyDescent="0.2">
      <c r="A650" s="697" t="s">
        <v>4189</v>
      </c>
      <c r="B650" s="688" t="s">
        <v>4190</v>
      </c>
      <c r="C650" s="729">
        <v>571</v>
      </c>
      <c r="E650" s="901"/>
    </row>
    <row r="651" spans="1:5" ht="25.5" x14ac:dyDescent="0.2">
      <c r="A651" s="697" t="s">
        <v>4191</v>
      </c>
      <c r="B651" s="745" t="s">
        <v>4192</v>
      </c>
      <c r="C651" s="729">
        <v>276</v>
      </c>
      <c r="E651" s="901"/>
    </row>
    <row r="652" spans="1:5" x14ac:dyDescent="0.2">
      <c r="A652" s="697" t="s">
        <v>4193</v>
      </c>
      <c r="B652" s="688" t="s">
        <v>4194</v>
      </c>
      <c r="C652" s="729">
        <v>372</v>
      </c>
      <c r="E652" s="901"/>
    </row>
    <row r="653" spans="1:5" x14ac:dyDescent="0.2">
      <c r="A653" s="697" t="s">
        <v>4195</v>
      </c>
      <c r="B653" s="688" t="s">
        <v>4196</v>
      </c>
      <c r="C653" s="729">
        <v>324</v>
      </c>
      <c r="E653" s="901"/>
    </row>
    <row r="654" spans="1:5" x14ac:dyDescent="0.2">
      <c r="A654" s="697" t="s">
        <v>4197</v>
      </c>
      <c r="B654" s="688" t="s">
        <v>4198</v>
      </c>
      <c r="C654" s="729">
        <v>905</v>
      </c>
      <c r="E654" s="901"/>
    </row>
    <row r="655" spans="1:5" x14ac:dyDescent="0.2">
      <c r="A655" s="697" t="s">
        <v>4199</v>
      </c>
      <c r="B655" s="688" t="s">
        <v>4200</v>
      </c>
      <c r="C655" s="729">
        <v>1719</v>
      </c>
      <c r="E655" s="901"/>
    </row>
    <row r="656" spans="1:5" ht="25.5" x14ac:dyDescent="0.2">
      <c r="A656" s="697" t="s">
        <v>4201</v>
      </c>
      <c r="B656" s="688" t="s">
        <v>4202</v>
      </c>
      <c r="C656" s="729">
        <v>1305</v>
      </c>
      <c r="E656" s="901"/>
    </row>
    <row r="657" spans="1:5" x14ac:dyDescent="0.2">
      <c r="A657" s="697" t="s">
        <v>4203</v>
      </c>
      <c r="B657" s="688" t="s">
        <v>4204</v>
      </c>
      <c r="C657" s="746">
        <v>1276</v>
      </c>
      <c r="E657" s="901"/>
    </row>
    <row r="658" spans="1:5" x14ac:dyDescent="0.2">
      <c r="A658" s="697" t="s">
        <v>4205</v>
      </c>
      <c r="B658" s="688" t="s">
        <v>4206</v>
      </c>
      <c r="C658" s="746">
        <v>1326</v>
      </c>
      <c r="E658" s="901"/>
    </row>
    <row r="659" spans="1:5" x14ac:dyDescent="0.2">
      <c r="A659" s="693">
        <v>5</v>
      </c>
      <c r="B659" s="1088" t="s">
        <v>4207</v>
      </c>
      <c r="C659" s="1089"/>
      <c r="E659" s="901"/>
    </row>
    <row r="660" spans="1:5" x14ac:dyDescent="0.2">
      <c r="A660" s="697" t="s">
        <v>2554</v>
      </c>
      <c r="B660" s="698" t="s">
        <v>4188</v>
      </c>
      <c r="C660" s="729">
        <v>76</v>
      </c>
      <c r="E660" s="901"/>
    </row>
    <row r="661" spans="1:5" ht="25.5" x14ac:dyDescent="0.2">
      <c r="A661" s="697" t="s">
        <v>3612</v>
      </c>
      <c r="B661" s="698" t="s">
        <v>4192</v>
      </c>
      <c r="C661" s="729">
        <v>76</v>
      </c>
      <c r="E661" s="901"/>
    </row>
    <row r="662" spans="1:5" ht="25.5" x14ac:dyDescent="0.2">
      <c r="A662" s="697" t="s">
        <v>2578</v>
      </c>
      <c r="B662" s="698" t="s">
        <v>4208</v>
      </c>
      <c r="C662" s="729">
        <v>87</v>
      </c>
      <c r="E662" s="901"/>
    </row>
    <row r="663" spans="1:5" x14ac:dyDescent="0.2">
      <c r="A663" s="697" t="s">
        <v>3615</v>
      </c>
      <c r="B663" s="698" t="s">
        <v>4209</v>
      </c>
      <c r="C663" s="729">
        <v>97</v>
      </c>
      <c r="E663" s="901"/>
    </row>
    <row r="664" spans="1:5" x14ac:dyDescent="0.2">
      <c r="A664" s="697" t="s">
        <v>3617</v>
      </c>
      <c r="B664" s="698" t="s">
        <v>4210</v>
      </c>
      <c r="C664" s="729">
        <v>103</v>
      </c>
      <c r="E664" s="901"/>
    </row>
    <row r="665" spans="1:5" x14ac:dyDescent="0.2">
      <c r="A665" s="697" t="s">
        <v>3619</v>
      </c>
      <c r="B665" s="698" t="s">
        <v>4211</v>
      </c>
      <c r="C665" s="729">
        <v>103</v>
      </c>
      <c r="E665" s="901"/>
    </row>
    <row r="666" spans="1:5" x14ac:dyDescent="0.2">
      <c r="A666" s="697" t="s">
        <v>3621</v>
      </c>
      <c r="B666" s="698" t="s">
        <v>4212</v>
      </c>
      <c r="C666" s="729">
        <v>117</v>
      </c>
      <c r="E666" s="901"/>
    </row>
    <row r="667" spans="1:5" x14ac:dyDescent="0.2">
      <c r="A667" s="697" t="s">
        <v>3623</v>
      </c>
      <c r="B667" s="698" t="s">
        <v>4213</v>
      </c>
      <c r="C667" s="729">
        <v>124</v>
      </c>
      <c r="E667" s="901"/>
    </row>
    <row r="668" spans="1:5" ht="25.5" x14ac:dyDescent="0.2">
      <c r="A668" s="697" t="s">
        <v>3625</v>
      </c>
      <c r="B668" s="698" t="s">
        <v>4214</v>
      </c>
      <c r="C668" s="729">
        <v>107</v>
      </c>
      <c r="E668" s="901"/>
    </row>
    <row r="669" spans="1:5" ht="25.5" x14ac:dyDescent="0.2">
      <c r="A669" s="697" t="s">
        <v>3627</v>
      </c>
      <c r="B669" s="698" t="s">
        <v>4215</v>
      </c>
      <c r="C669" s="729">
        <v>107</v>
      </c>
      <c r="E669" s="901"/>
    </row>
    <row r="670" spans="1:5" x14ac:dyDescent="0.2">
      <c r="A670" s="697" t="s">
        <v>3629</v>
      </c>
      <c r="B670" s="698" t="s">
        <v>4216</v>
      </c>
      <c r="C670" s="729">
        <v>110</v>
      </c>
      <c r="E670" s="901"/>
    </row>
    <row r="671" spans="1:5" x14ac:dyDescent="0.2">
      <c r="A671" s="697" t="s">
        <v>3632</v>
      </c>
      <c r="B671" s="698" t="s">
        <v>4217</v>
      </c>
      <c r="C671" s="729">
        <v>117</v>
      </c>
      <c r="E671" s="901"/>
    </row>
    <row r="672" spans="1:5" x14ac:dyDescent="0.2">
      <c r="A672" s="697" t="s">
        <v>3634</v>
      </c>
      <c r="B672" s="736" t="s">
        <v>4218</v>
      </c>
      <c r="C672" s="729">
        <v>113</v>
      </c>
      <c r="E672" s="901"/>
    </row>
    <row r="673" spans="1:5" x14ac:dyDescent="0.2">
      <c r="A673" s="697" t="s">
        <v>3636</v>
      </c>
      <c r="B673" s="736" t="s">
        <v>4219</v>
      </c>
      <c r="C673" s="729">
        <v>108</v>
      </c>
      <c r="E673" s="901"/>
    </row>
    <row r="674" spans="1:5" x14ac:dyDescent="0.2">
      <c r="A674" s="697" t="s">
        <v>3639</v>
      </c>
      <c r="B674" s="736" t="s">
        <v>4220</v>
      </c>
      <c r="C674" s="729">
        <v>116</v>
      </c>
      <c r="E674" s="901"/>
    </row>
    <row r="675" spans="1:5" x14ac:dyDescent="0.2">
      <c r="A675" s="697" t="s">
        <v>3641</v>
      </c>
      <c r="B675" s="698" t="s">
        <v>4221</v>
      </c>
      <c r="C675" s="729">
        <v>127</v>
      </c>
      <c r="E675" s="901"/>
    </row>
    <row r="676" spans="1:5" x14ac:dyDescent="0.2">
      <c r="A676" s="697" t="s">
        <v>3643</v>
      </c>
      <c r="B676" s="698" t="s">
        <v>4222</v>
      </c>
      <c r="C676" s="729">
        <v>125</v>
      </c>
      <c r="E676" s="901"/>
    </row>
    <row r="677" spans="1:5" x14ac:dyDescent="0.2">
      <c r="A677" s="697" t="s">
        <v>3645</v>
      </c>
      <c r="B677" s="698" t="s">
        <v>4223</v>
      </c>
      <c r="C677" s="729">
        <v>118</v>
      </c>
      <c r="E677" s="901"/>
    </row>
    <row r="678" spans="1:5" x14ac:dyDescent="0.2">
      <c r="A678" s="697" t="s">
        <v>3647</v>
      </c>
      <c r="B678" s="736" t="s">
        <v>4224</v>
      </c>
      <c r="C678" s="729">
        <v>117</v>
      </c>
      <c r="E678" s="901"/>
    </row>
    <row r="679" spans="1:5" x14ac:dyDescent="0.2">
      <c r="A679" s="697" t="s">
        <v>3649</v>
      </c>
      <c r="B679" s="698" t="s">
        <v>4225</v>
      </c>
      <c r="C679" s="729">
        <v>145</v>
      </c>
      <c r="E679" s="901"/>
    </row>
    <row r="680" spans="1:5" x14ac:dyDescent="0.2">
      <c r="A680" s="697" t="s">
        <v>3651</v>
      </c>
      <c r="B680" s="698" t="s">
        <v>4226</v>
      </c>
      <c r="C680" s="729">
        <v>113</v>
      </c>
      <c r="E680" s="901"/>
    </row>
    <row r="681" spans="1:5" x14ac:dyDescent="0.2">
      <c r="A681" s="697" t="s">
        <v>3653</v>
      </c>
      <c r="B681" s="732" t="s">
        <v>3743</v>
      </c>
      <c r="C681" s="729">
        <v>124</v>
      </c>
      <c r="E681" s="901"/>
    </row>
    <row r="682" spans="1:5" ht="25.5" x14ac:dyDescent="0.2">
      <c r="A682" s="697" t="s">
        <v>3655</v>
      </c>
      <c r="B682" s="698" t="s">
        <v>4227</v>
      </c>
      <c r="C682" s="729">
        <v>143</v>
      </c>
      <c r="E682" s="901"/>
    </row>
    <row r="683" spans="1:5" x14ac:dyDescent="0.2">
      <c r="A683" s="697" t="s">
        <v>3657</v>
      </c>
      <c r="B683" s="698" t="s">
        <v>4228</v>
      </c>
      <c r="C683" s="729">
        <v>113</v>
      </c>
      <c r="E683" s="901"/>
    </row>
    <row r="684" spans="1:5" x14ac:dyDescent="0.2">
      <c r="A684" s="697" t="s">
        <v>3659</v>
      </c>
      <c r="B684" s="698" t="s">
        <v>4229</v>
      </c>
      <c r="C684" s="729">
        <v>120</v>
      </c>
      <c r="E684" s="901"/>
    </row>
    <row r="685" spans="1:5" x14ac:dyDescent="0.2">
      <c r="A685" s="697" t="s">
        <v>3661</v>
      </c>
      <c r="B685" s="688" t="s">
        <v>3638</v>
      </c>
      <c r="C685" s="729">
        <v>110</v>
      </c>
      <c r="E685" s="901"/>
    </row>
    <row r="686" spans="1:5" x14ac:dyDescent="0.2">
      <c r="A686" s="697" t="s">
        <v>3663</v>
      </c>
      <c r="B686" s="688" t="s">
        <v>4230</v>
      </c>
      <c r="C686" s="729">
        <v>114</v>
      </c>
      <c r="E686" s="901"/>
    </row>
    <row r="687" spans="1:5" x14ac:dyDescent="0.2">
      <c r="A687" s="697" t="s">
        <v>3665</v>
      </c>
      <c r="B687" s="688" t="s">
        <v>4231</v>
      </c>
      <c r="C687" s="729">
        <v>120</v>
      </c>
      <c r="E687" s="901"/>
    </row>
    <row r="688" spans="1:5" x14ac:dyDescent="0.2">
      <c r="A688" s="697" t="s">
        <v>3667</v>
      </c>
      <c r="B688" s="688" t="s">
        <v>4232</v>
      </c>
      <c r="C688" s="729">
        <v>102</v>
      </c>
      <c r="E688" s="901"/>
    </row>
    <row r="689" spans="1:5" x14ac:dyDescent="0.2">
      <c r="A689" s="697" t="s">
        <v>3669</v>
      </c>
      <c r="B689" s="688" t="s">
        <v>4233</v>
      </c>
      <c r="C689" s="729">
        <v>102</v>
      </c>
      <c r="E689" s="901"/>
    </row>
    <row r="690" spans="1:5" x14ac:dyDescent="0.2">
      <c r="A690" s="697" t="s">
        <v>3671</v>
      </c>
      <c r="B690" s="688" t="s">
        <v>4234</v>
      </c>
      <c r="C690" s="729">
        <v>112</v>
      </c>
      <c r="E690" s="901"/>
    </row>
    <row r="691" spans="1:5" x14ac:dyDescent="0.2">
      <c r="A691" s="697" t="s">
        <v>3673</v>
      </c>
      <c r="B691" s="688" t="s">
        <v>4235</v>
      </c>
      <c r="C691" s="729">
        <v>117</v>
      </c>
      <c r="E691" s="901"/>
    </row>
    <row r="692" spans="1:5" x14ac:dyDescent="0.2">
      <c r="A692" s="697" t="s">
        <v>3675</v>
      </c>
      <c r="B692" s="688" t="s">
        <v>4236</v>
      </c>
      <c r="C692" s="729">
        <v>107</v>
      </c>
      <c r="E692" s="901"/>
    </row>
    <row r="693" spans="1:5" x14ac:dyDescent="0.2">
      <c r="A693" s="697" t="s">
        <v>3677</v>
      </c>
      <c r="B693" s="688" t="s">
        <v>4237</v>
      </c>
      <c r="C693" s="729">
        <v>113</v>
      </c>
      <c r="E693" s="901"/>
    </row>
    <row r="694" spans="1:5" ht="25.5" x14ac:dyDescent="0.2">
      <c r="A694" s="697" t="s">
        <v>3679</v>
      </c>
      <c r="B694" s="688" t="s">
        <v>4238</v>
      </c>
      <c r="C694" s="729">
        <v>121</v>
      </c>
      <c r="E694" s="901"/>
    </row>
    <row r="695" spans="1:5" ht="25.5" x14ac:dyDescent="0.2">
      <c r="A695" s="697" t="s">
        <v>3681</v>
      </c>
      <c r="B695" s="688" t="s">
        <v>4239</v>
      </c>
      <c r="C695" s="729">
        <v>128</v>
      </c>
      <c r="E695" s="901"/>
    </row>
    <row r="696" spans="1:5" x14ac:dyDescent="0.2">
      <c r="A696" s="697" t="s">
        <v>3683</v>
      </c>
      <c r="B696" s="688" t="s">
        <v>4240</v>
      </c>
      <c r="C696" s="729">
        <v>215</v>
      </c>
      <c r="E696" s="901"/>
    </row>
    <row r="697" spans="1:5" x14ac:dyDescent="0.2">
      <c r="A697" s="697" t="s">
        <v>3685</v>
      </c>
      <c r="B697" s="688" t="s">
        <v>4241</v>
      </c>
      <c r="C697" s="729">
        <v>106</v>
      </c>
      <c r="E697" s="901"/>
    </row>
    <row r="698" spans="1:5" x14ac:dyDescent="0.2">
      <c r="A698" s="697" t="s">
        <v>3687</v>
      </c>
      <c r="B698" s="688" t="s">
        <v>4242</v>
      </c>
      <c r="C698" s="729">
        <v>179</v>
      </c>
      <c r="E698" s="901"/>
    </row>
    <row r="699" spans="1:5" x14ac:dyDescent="0.2">
      <c r="A699" s="697" t="s">
        <v>4243</v>
      </c>
      <c r="B699" s="688" t="s">
        <v>4244</v>
      </c>
      <c r="C699" s="729">
        <v>156</v>
      </c>
      <c r="E699" s="901"/>
    </row>
    <row r="700" spans="1:5" ht="25.5" x14ac:dyDescent="0.2">
      <c r="A700" s="697" t="s">
        <v>3696</v>
      </c>
      <c r="B700" s="688" t="s">
        <v>4202</v>
      </c>
      <c r="C700" s="747">
        <v>208</v>
      </c>
      <c r="E700" s="901"/>
    </row>
    <row r="701" spans="1:5" ht="25.5" x14ac:dyDescent="0.2">
      <c r="A701" s="697" t="s">
        <v>3698</v>
      </c>
      <c r="B701" s="701" t="s">
        <v>3690</v>
      </c>
      <c r="C701" s="729">
        <v>282</v>
      </c>
      <c r="E701" s="901"/>
    </row>
    <row r="702" spans="1:5" ht="25.5" x14ac:dyDescent="0.2">
      <c r="A702" s="697" t="s">
        <v>3700</v>
      </c>
      <c r="B702" s="701" t="s">
        <v>3692</v>
      </c>
      <c r="C702" s="729">
        <v>282</v>
      </c>
      <c r="E702" s="901"/>
    </row>
    <row r="703" spans="1:5" ht="25.5" x14ac:dyDescent="0.2">
      <c r="A703" s="697" t="s">
        <v>3702</v>
      </c>
      <c r="B703" s="701" t="s">
        <v>3694</v>
      </c>
      <c r="C703" s="729">
        <v>331</v>
      </c>
      <c r="E703" s="901"/>
    </row>
    <row r="704" spans="1:5" x14ac:dyDescent="0.2">
      <c r="A704" s="693">
        <v>6</v>
      </c>
      <c r="B704" s="1088" t="s">
        <v>3610</v>
      </c>
      <c r="C704" s="1089"/>
      <c r="E704" s="901"/>
    </row>
    <row r="705" spans="1:5" ht="25.5" x14ac:dyDescent="0.2">
      <c r="A705" s="697" t="s">
        <v>2581</v>
      </c>
      <c r="B705" s="906" t="s">
        <v>4245</v>
      </c>
      <c r="C705" s="729">
        <v>52</v>
      </c>
      <c r="E705" s="901"/>
    </row>
    <row r="706" spans="1:5" x14ac:dyDescent="0.2">
      <c r="A706" s="697" t="s">
        <v>2592</v>
      </c>
      <c r="B706" s="748" t="s">
        <v>3697</v>
      </c>
      <c r="C706" s="729">
        <v>1763</v>
      </c>
      <c r="E706" s="901"/>
    </row>
    <row r="707" spans="1:5" x14ac:dyDescent="0.2">
      <c r="A707" s="693">
        <v>7</v>
      </c>
      <c r="B707" s="1088" t="s">
        <v>4246</v>
      </c>
      <c r="C707" s="1089"/>
      <c r="E707" s="901"/>
    </row>
    <row r="708" spans="1:5" ht="25.5" x14ac:dyDescent="0.2">
      <c r="A708" s="697" t="s">
        <v>3774</v>
      </c>
      <c r="B708" s="744" t="s">
        <v>4247</v>
      </c>
      <c r="C708" s="729">
        <v>444</v>
      </c>
      <c r="E708" s="901"/>
    </row>
    <row r="709" spans="1:5" x14ac:dyDescent="0.2">
      <c r="A709" s="697" t="s">
        <v>3776</v>
      </c>
      <c r="B709" s="733" t="s">
        <v>4248</v>
      </c>
      <c r="C709" s="729">
        <v>287</v>
      </c>
      <c r="E709" s="901"/>
    </row>
    <row r="710" spans="1:5" x14ac:dyDescent="0.2">
      <c r="A710" s="697" t="s">
        <v>3778</v>
      </c>
      <c r="B710" s="743" t="s">
        <v>4249</v>
      </c>
      <c r="C710" s="729">
        <v>885</v>
      </c>
      <c r="E710" s="901"/>
    </row>
    <row r="711" spans="1:5" x14ac:dyDescent="0.2">
      <c r="A711" s="697" t="s">
        <v>3780</v>
      </c>
      <c r="B711" s="688" t="s">
        <v>4250</v>
      </c>
      <c r="C711" s="729">
        <v>287</v>
      </c>
      <c r="E711" s="901"/>
    </row>
    <row r="712" spans="1:5" x14ac:dyDescent="0.2">
      <c r="A712" s="697" t="s">
        <v>3782</v>
      </c>
      <c r="B712" s="688" t="s">
        <v>4251</v>
      </c>
      <c r="C712" s="747">
        <v>155</v>
      </c>
      <c r="E712" s="901"/>
    </row>
    <row r="713" spans="1:5" x14ac:dyDescent="0.2">
      <c r="A713" s="693">
        <v>8</v>
      </c>
      <c r="B713" s="1090" t="s">
        <v>4252</v>
      </c>
      <c r="C713" s="1089"/>
      <c r="E713" s="901"/>
    </row>
    <row r="714" spans="1:5" x14ac:dyDescent="0.2">
      <c r="A714" s="697" t="s">
        <v>3826</v>
      </c>
      <c r="B714" s="702" t="s">
        <v>4253</v>
      </c>
      <c r="C714" s="729">
        <v>71</v>
      </c>
      <c r="E714" s="901"/>
    </row>
    <row r="715" spans="1:5" x14ac:dyDescent="0.2">
      <c r="A715" s="697" t="s">
        <v>3828</v>
      </c>
      <c r="B715" s="702" t="s">
        <v>4254</v>
      </c>
      <c r="C715" s="729">
        <v>48</v>
      </c>
      <c r="E715" s="901"/>
    </row>
    <row r="716" spans="1:5" x14ac:dyDescent="0.2">
      <c r="A716" s="697" t="s">
        <v>3830</v>
      </c>
      <c r="B716" s="744" t="s">
        <v>4255</v>
      </c>
      <c r="C716" s="729">
        <v>78</v>
      </c>
      <c r="E716" s="901"/>
    </row>
    <row r="717" spans="1:5" x14ac:dyDescent="0.2">
      <c r="A717" s="697" t="s">
        <v>3832</v>
      </c>
      <c r="B717" s="744" t="s">
        <v>4256</v>
      </c>
      <c r="C717" s="729">
        <v>78</v>
      </c>
      <c r="E717" s="901"/>
    </row>
    <row r="718" spans="1:5" x14ac:dyDescent="0.2">
      <c r="A718" s="697" t="s">
        <v>3834</v>
      </c>
      <c r="B718" s="749" t="s">
        <v>4257</v>
      </c>
      <c r="C718" s="729">
        <v>82</v>
      </c>
      <c r="E718" s="901"/>
    </row>
    <row r="719" spans="1:5" x14ac:dyDescent="0.2">
      <c r="A719" s="697" t="s">
        <v>3836</v>
      </c>
      <c r="B719" s="744" t="s">
        <v>4258</v>
      </c>
      <c r="C719" s="729">
        <v>143</v>
      </c>
      <c r="E719" s="901"/>
    </row>
    <row r="720" spans="1:5" x14ac:dyDescent="0.2">
      <c r="A720" s="697" t="s">
        <v>3838</v>
      </c>
      <c r="B720" s="744" t="s">
        <v>4259</v>
      </c>
      <c r="C720" s="729">
        <v>54</v>
      </c>
      <c r="E720" s="901"/>
    </row>
    <row r="721" spans="1:5" x14ac:dyDescent="0.2">
      <c r="A721" s="697" t="s">
        <v>3840</v>
      </c>
      <c r="B721" s="703" t="s">
        <v>4260</v>
      </c>
      <c r="C721" s="729">
        <v>56</v>
      </c>
      <c r="E721" s="901"/>
    </row>
    <row r="722" spans="1:5" x14ac:dyDescent="0.2">
      <c r="A722" s="697" t="s">
        <v>3842</v>
      </c>
      <c r="B722" s="703" t="s">
        <v>4261</v>
      </c>
      <c r="C722" s="729">
        <v>48</v>
      </c>
      <c r="E722" s="901"/>
    </row>
    <row r="723" spans="1:5" x14ac:dyDescent="0.2">
      <c r="A723" s="697" t="s">
        <v>3844</v>
      </c>
      <c r="B723" s="703" t="s">
        <v>4262</v>
      </c>
      <c r="C723" s="729">
        <v>52</v>
      </c>
      <c r="E723" s="901"/>
    </row>
    <row r="724" spans="1:5" ht="25.5" x14ac:dyDescent="0.2">
      <c r="A724" s="697" t="s">
        <v>3846</v>
      </c>
      <c r="B724" s="703" t="s">
        <v>5575</v>
      </c>
      <c r="C724" s="729">
        <v>43</v>
      </c>
      <c r="E724" s="901"/>
    </row>
    <row r="725" spans="1:5" x14ac:dyDescent="0.2">
      <c r="A725" s="697" t="s">
        <v>3848</v>
      </c>
      <c r="B725" s="744" t="s">
        <v>4263</v>
      </c>
      <c r="C725" s="729">
        <v>53</v>
      </c>
      <c r="E725" s="901"/>
    </row>
    <row r="726" spans="1:5" x14ac:dyDescent="0.2">
      <c r="A726" s="697" t="s">
        <v>3850</v>
      </c>
      <c r="B726" s="744" t="s">
        <v>4264</v>
      </c>
      <c r="C726" s="729">
        <v>56</v>
      </c>
      <c r="E726" s="901"/>
    </row>
    <row r="727" spans="1:5" x14ac:dyDescent="0.2">
      <c r="A727" s="697" t="s">
        <v>3852</v>
      </c>
      <c r="B727" s="744" t="s">
        <v>4265</v>
      </c>
      <c r="C727" s="729">
        <v>48</v>
      </c>
      <c r="E727" s="901"/>
    </row>
    <row r="728" spans="1:5" x14ac:dyDescent="0.2">
      <c r="A728" s="697" t="s">
        <v>3854</v>
      </c>
      <c r="B728" s="744" t="s">
        <v>4266</v>
      </c>
      <c r="C728" s="729">
        <v>100</v>
      </c>
      <c r="E728" s="901"/>
    </row>
    <row r="729" spans="1:5" x14ac:dyDescent="0.2">
      <c r="A729" s="697" t="s">
        <v>3856</v>
      </c>
      <c r="B729" s="688" t="s">
        <v>4267</v>
      </c>
      <c r="C729" s="729">
        <v>299</v>
      </c>
      <c r="E729" s="901"/>
    </row>
    <row r="730" spans="1:5" x14ac:dyDescent="0.2">
      <c r="A730" s="697" t="s">
        <v>3858</v>
      </c>
      <c r="B730" s="688" t="s">
        <v>4268</v>
      </c>
      <c r="C730" s="729">
        <v>44</v>
      </c>
      <c r="E730" s="901"/>
    </row>
    <row r="731" spans="1:5" x14ac:dyDescent="0.2">
      <c r="A731" s="697" t="s">
        <v>3860</v>
      </c>
      <c r="B731" s="688" t="s">
        <v>4269</v>
      </c>
      <c r="C731" s="747">
        <v>43</v>
      </c>
      <c r="E731" s="901"/>
    </row>
    <row r="732" spans="1:5" x14ac:dyDescent="0.2">
      <c r="A732" s="693">
        <v>9</v>
      </c>
      <c r="B732" s="1088" t="s">
        <v>4270</v>
      </c>
      <c r="C732" s="1089"/>
      <c r="E732" s="901"/>
    </row>
    <row r="733" spans="1:5" x14ac:dyDescent="0.2">
      <c r="A733" s="697" t="s">
        <v>2521</v>
      </c>
      <c r="B733" s="704" t="s">
        <v>4271</v>
      </c>
      <c r="C733" s="729">
        <v>61</v>
      </c>
      <c r="E733" s="901"/>
    </row>
    <row r="734" spans="1:5" x14ac:dyDescent="0.2">
      <c r="A734" s="693">
        <v>10</v>
      </c>
      <c r="B734" s="1088" t="s">
        <v>4272</v>
      </c>
      <c r="C734" s="1089"/>
      <c r="E734" s="901"/>
    </row>
    <row r="735" spans="1:5" x14ac:dyDescent="0.2">
      <c r="A735" s="1092" t="s">
        <v>2527</v>
      </c>
      <c r="B735" s="743" t="s">
        <v>4273</v>
      </c>
      <c r="C735" s="1059">
        <v>106</v>
      </c>
      <c r="E735" s="901"/>
    </row>
    <row r="736" spans="1:5" x14ac:dyDescent="0.2">
      <c r="A736" s="1093"/>
      <c r="B736" s="743" t="s">
        <v>4274</v>
      </c>
      <c r="C736" s="1060"/>
      <c r="E736" s="901"/>
    </row>
    <row r="737" spans="1:5" x14ac:dyDescent="0.2">
      <c r="A737" s="697" t="s">
        <v>2529</v>
      </c>
      <c r="B737" s="698" t="s">
        <v>4275</v>
      </c>
      <c r="C737" s="729">
        <v>106</v>
      </c>
      <c r="E737" s="901"/>
    </row>
    <row r="738" spans="1:5" x14ac:dyDescent="0.2">
      <c r="A738" s="697" t="s">
        <v>2531</v>
      </c>
      <c r="B738" s="698" t="s">
        <v>4276</v>
      </c>
      <c r="C738" s="729">
        <v>106</v>
      </c>
      <c r="E738" s="901"/>
    </row>
    <row r="739" spans="1:5" x14ac:dyDescent="0.2">
      <c r="A739" s="697" t="s">
        <v>2533</v>
      </c>
      <c r="B739" s="698" t="s">
        <v>4277</v>
      </c>
      <c r="C739" s="729">
        <v>106</v>
      </c>
      <c r="E739" s="901"/>
    </row>
    <row r="740" spans="1:5" x14ac:dyDescent="0.2">
      <c r="A740" s="697" t="s">
        <v>3924</v>
      </c>
      <c r="B740" s="698" t="s">
        <v>4278</v>
      </c>
      <c r="C740" s="729">
        <v>106</v>
      </c>
      <c r="E740" s="901"/>
    </row>
    <row r="741" spans="1:5" x14ac:dyDescent="0.2">
      <c r="A741" s="697" t="s">
        <v>4279</v>
      </c>
      <c r="B741" s="688" t="s">
        <v>4280</v>
      </c>
      <c r="C741" s="729">
        <v>106</v>
      </c>
      <c r="E741" s="901"/>
    </row>
    <row r="742" spans="1:5" x14ac:dyDescent="0.2">
      <c r="A742" s="697" t="s">
        <v>4281</v>
      </c>
      <c r="B742" s="688" t="s">
        <v>4282</v>
      </c>
      <c r="C742" s="729">
        <v>106</v>
      </c>
      <c r="E742" s="901"/>
    </row>
    <row r="743" spans="1:5" x14ac:dyDescent="0.2">
      <c r="A743" s="697" t="s">
        <v>4283</v>
      </c>
      <c r="B743" s="685" t="s">
        <v>3365</v>
      </c>
      <c r="C743" s="730">
        <v>705.4</v>
      </c>
      <c r="E743" s="901"/>
    </row>
    <row r="744" spans="1:5" x14ac:dyDescent="0.2">
      <c r="A744" s="693">
        <v>11</v>
      </c>
      <c r="B744" s="1094" t="s">
        <v>4284</v>
      </c>
      <c r="C744" s="1095"/>
      <c r="E744" s="901"/>
    </row>
    <row r="745" spans="1:5" x14ac:dyDescent="0.2">
      <c r="A745" s="705" t="s">
        <v>3928</v>
      </c>
      <c r="B745" s="1096" t="s">
        <v>4285</v>
      </c>
      <c r="C745" s="1097"/>
      <c r="E745" s="901"/>
    </row>
    <row r="746" spans="1:5" ht="25.5" x14ac:dyDescent="0.2">
      <c r="A746" s="697" t="s">
        <v>4286</v>
      </c>
      <c r="B746" s="691" t="s">
        <v>4287</v>
      </c>
      <c r="C746" s="729">
        <v>198</v>
      </c>
      <c r="E746" s="901"/>
    </row>
    <row r="747" spans="1:5" ht="25.5" x14ac:dyDescent="0.2">
      <c r="A747" s="697" t="s">
        <v>4288</v>
      </c>
      <c r="B747" s="691" t="s">
        <v>4289</v>
      </c>
      <c r="C747" s="729">
        <v>198</v>
      </c>
      <c r="E747" s="901"/>
    </row>
    <row r="748" spans="1:5" ht="25.5" x14ac:dyDescent="0.2">
      <c r="A748" s="697" t="s">
        <v>4290</v>
      </c>
      <c r="B748" s="691" t="s">
        <v>4291</v>
      </c>
      <c r="C748" s="729">
        <v>211</v>
      </c>
      <c r="E748" s="901"/>
    </row>
    <row r="749" spans="1:5" ht="25.5" x14ac:dyDescent="0.2">
      <c r="A749" s="697" t="s">
        <v>4292</v>
      </c>
      <c r="B749" s="691" t="s">
        <v>4293</v>
      </c>
      <c r="C749" s="729">
        <v>198</v>
      </c>
      <c r="E749" s="901"/>
    </row>
    <row r="750" spans="1:5" ht="25.5" x14ac:dyDescent="0.2">
      <c r="A750" s="697" t="s">
        <v>4294</v>
      </c>
      <c r="B750" s="690" t="s">
        <v>4295</v>
      </c>
      <c r="C750" s="729">
        <v>198</v>
      </c>
      <c r="E750" s="901"/>
    </row>
    <row r="751" spans="1:5" ht="25.5" x14ac:dyDescent="0.2">
      <c r="A751" s="697" t="s">
        <v>4296</v>
      </c>
      <c r="B751" s="690" t="s">
        <v>4297</v>
      </c>
      <c r="C751" s="729">
        <v>198</v>
      </c>
      <c r="E751" s="901"/>
    </row>
    <row r="752" spans="1:5" ht="25.5" x14ac:dyDescent="0.2">
      <c r="A752" s="697" t="s">
        <v>4298</v>
      </c>
      <c r="B752" s="690" t="s">
        <v>4299</v>
      </c>
      <c r="C752" s="729">
        <v>198</v>
      </c>
      <c r="E752" s="901"/>
    </row>
    <row r="753" spans="1:5" ht="25.5" x14ac:dyDescent="0.2">
      <c r="A753" s="697" t="s">
        <v>4300</v>
      </c>
      <c r="B753" s="690" t="s">
        <v>4301</v>
      </c>
      <c r="C753" s="729">
        <v>198</v>
      </c>
      <c r="E753" s="901"/>
    </row>
    <row r="754" spans="1:5" x14ac:dyDescent="0.2">
      <c r="A754" s="697" t="s">
        <v>4302</v>
      </c>
      <c r="B754" s="690" t="s">
        <v>4303</v>
      </c>
      <c r="C754" s="729">
        <v>198</v>
      </c>
      <c r="E754" s="901"/>
    </row>
    <row r="755" spans="1:5" ht="25.5" x14ac:dyDescent="0.2">
      <c r="A755" s="697" t="s">
        <v>4304</v>
      </c>
      <c r="B755" s="690" t="s">
        <v>4305</v>
      </c>
      <c r="C755" s="729">
        <v>198</v>
      </c>
      <c r="E755" s="901"/>
    </row>
    <row r="756" spans="1:5" ht="25.5" x14ac:dyDescent="0.2">
      <c r="A756" s="697" t="s">
        <v>4306</v>
      </c>
      <c r="B756" s="690" t="s">
        <v>4307</v>
      </c>
      <c r="C756" s="729">
        <v>225</v>
      </c>
      <c r="E756" s="901"/>
    </row>
    <row r="757" spans="1:5" ht="25.5" x14ac:dyDescent="0.2">
      <c r="A757" s="697" t="s">
        <v>4308</v>
      </c>
      <c r="B757" s="688" t="s">
        <v>4309</v>
      </c>
      <c r="C757" s="729">
        <v>246</v>
      </c>
      <c r="E757" s="901"/>
    </row>
    <row r="758" spans="1:5" ht="25.5" x14ac:dyDescent="0.2">
      <c r="A758" s="697" t="s">
        <v>4310</v>
      </c>
      <c r="B758" s="690" t="s">
        <v>4311</v>
      </c>
      <c r="C758" s="729">
        <v>198</v>
      </c>
      <c r="E758" s="901"/>
    </row>
    <row r="759" spans="1:5" x14ac:dyDescent="0.2">
      <c r="A759" s="697" t="s">
        <v>4312</v>
      </c>
      <c r="B759" s="690" t="s">
        <v>4313</v>
      </c>
      <c r="C759" s="729">
        <v>251</v>
      </c>
      <c r="E759" s="901"/>
    </row>
    <row r="760" spans="1:5" x14ac:dyDescent="0.2">
      <c r="A760" s="697" t="s">
        <v>4314</v>
      </c>
      <c r="B760" s="690" t="s">
        <v>4315</v>
      </c>
      <c r="C760" s="729">
        <v>286</v>
      </c>
      <c r="E760" s="901"/>
    </row>
    <row r="761" spans="1:5" x14ac:dyDescent="0.2">
      <c r="A761" s="697" t="s">
        <v>4316</v>
      </c>
      <c r="B761" s="690" t="s">
        <v>4317</v>
      </c>
      <c r="C761" s="729">
        <v>372</v>
      </c>
      <c r="E761" s="901"/>
    </row>
    <row r="762" spans="1:5" ht="25.5" x14ac:dyDescent="0.2">
      <c r="A762" s="697" t="s">
        <v>4318</v>
      </c>
      <c r="B762" s="706" t="s">
        <v>4319</v>
      </c>
      <c r="C762" s="729">
        <v>389</v>
      </c>
      <c r="E762" s="901"/>
    </row>
    <row r="763" spans="1:5" ht="25.5" x14ac:dyDescent="0.2">
      <c r="A763" s="1098" t="s">
        <v>4320</v>
      </c>
      <c r="B763" s="736" t="s">
        <v>3757</v>
      </c>
      <c r="C763" s="1064">
        <v>612</v>
      </c>
      <c r="E763" s="901"/>
    </row>
    <row r="764" spans="1:5" ht="25.5" x14ac:dyDescent="0.2">
      <c r="A764" s="1099"/>
      <c r="B764" s="736" t="s">
        <v>3758</v>
      </c>
      <c r="C764" s="1065"/>
      <c r="E764" s="901"/>
    </row>
    <row r="765" spans="1:5" ht="15" x14ac:dyDescent="0.2">
      <c r="A765" s="697" t="s">
        <v>4321</v>
      </c>
      <c r="B765" s="750" t="s">
        <v>3760</v>
      </c>
      <c r="C765" s="729">
        <v>488</v>
      </c>
      <c r="E765" s="901"/>
    </row>
    <row r="766" spans="1:5" ht="25.5" x14ac:dyDescent="0.2">
      <c r="A766" s="899" t="s">
        <v>4322</v>
      </c>
      <c r="B766" s="733" t="s">
        <v>3761</v>
      </c>
      <c r="C766" s="730">
        <v>645.29999999999995</v>
      </c>
      <c r="E766" s="901"/>
    </row>
    <row r="767" spans="1:5" x14ac:dyDescent="0.2">
      <c r="A767" s="705" t="s">
        <v>3930</v>
      </c>
      <c r="B767" s="1100" t="s">
        <v>4323</v>
      </c>
      <c r="C767" s="1101"/>
      <c r="E767" s="901"/>
    </row>
    <row r="768" spans="1:5" ht="25.5" x14ac:dyDescent="0.2">
      <c r="A768" s="697" t="s">
        <v>4324</v>
      </c>
      <c r="B768" s="688" t="s">
        <v>4325</v>
      </c>
      <c r="C768" s="729">
        <v>345</v>
      </c>
      <c r="E768" s="901"/>
    </row>
    <row r="769" spans="1:5" ht="25.5" x14ac:dyDescent="0.2">
      <c r="A769" s="697" t="s">
        <v>4326</v>
      </c>
      <c r="B769" s="688" t="s">
        <v>4327</v>
      </c>
      <c r="C769" s="729">
        <v>198</v>
      </c>
      <c r="E769" s="901"/>
    </row>
    <row r="770" spans="1:5" x14ac:dyDescent="0.2">
      <c r="A770" s="697" t="s">
        <v>4328</v>
      </c>
      <c r="B770" s="688" t="s">
        <v>3741</v>
      </c>
      <c r="C770" s="729">
        <v>356</v>
      </c>
      <c r="E770" s="901"/>
    </row>
    <row r="771" spans="1:5" ht="38.25" x14ac:dyDescent="0.2">
      <c r="A771" s="697" t="s">
        <v>4329</v>
      </c>
      <c r="B771" s="688" t="s">
        <v>4330</v>
      </c>
      <c r="C771" s="729">
        <v>331</v>
      </c>
      <c r="E771" s="901"/>
    </row>
    <row r="772" spans="1:5" ht="25.5" x14ac:dyDescent="0.2">
      <c r="A772" s="697" t="s">
        <v>4331</v>
      </c>
      <c r="B772" s="688" t="s">
        <v>4332</v>
      </c>
      <c r="C772" s="729">
        <v>320</v>
      </c>
      <c r="E772" s="901"/>
    </row>
    <row r="773" spans="1:5" ht="25.5" x14ac:dyDescent="0.2">
      <c r="A773" s="697" t="s">
        <v>4333</v>
      </c>
      <c r="B773" s="688" t="s">
        <v>4334</v>
      </c>
      <c r="C773" s="729">
        <v>285</v>
      </c>
      <c r="E773" s="901"/>
    </row>
    <row r="774" spans="1:5" ht="63.75" x14ac:dyDescent="0.2">
      <c r="A774" s="697" t="s">
        <v>4335</v>
      </c>
      <c r="B774" s="688" t="s">
        <v>4336</v>
      </c>
      <c r="C774" s="729">
        <v>385</v>
      </c>
      <c r="E774" s="901"/>
    </row>
    <row r="775" spans="1:5" ht="25.5" x14ac:dyDescent="0.2">
      <c r="A775" s="697" t="s">
        <v>4337</v>
      </c>
      <c r="B775" s="688" t="s">
        <v>4338</v>
      </c>
      <c r="C775" s="729">
        <v>513</v>
      </c>
      <c r="E775" s="901"/>
    </row>
    <row r="776" spans="1:5" x14ac:dyDescent="0.2">
      <c r="A776" s="751"/>
      <c r="B776" s="751"/>
      <c r="C776" s="752"/>
    </row>
    <row r="777" spans="1:5" ht="60.75" customHeight="1" x14ac:dyDescent="0.2">
      <c r="A777" s="1091" t="s">
        <v>4339</v>
      </c>
      <c r="B777" s="1091"/>
      <c r="C777" s="1091"/>
    </row>
    <row r="778" spans="1:5" x14ac:dyDescent="0.2">
      <c r="A778" s="753"/>
      <c r="B778" s="753"/>
      <c r="C778" s="754"/>
    </row>
    <row r="779" spans="1:5" x14ac:dyDescent="0.2">
      <c r="A779" s="753"/>
      <c r="B779" s="753"/>
      <c r="C779" s="754"/>
    </row>
    <row r="780" spans="1:5" x14ac:dyDescent="0.2">
      <c r="A780" s="753"/>
      <c r="B780" s="753"/>
      <c r="C780" s="754"/>
    </row>
    <row r="781" spans="1:5" x14ac:dyDescent="0.2">
      <c r="A781" s="753"/>
      <c r="B781" s="753"/>
      <c r="C781" s="754"/>
    </row>
    <row r="782" spans="1:5" x14ac:dyDescent="0.2">
      <c r="A782" s="753"/>
      <c r="B782" s="753"/>
      <c r="C782" s="754"/>
    </row>
    <row r="783" spans="1:5" x14ac:dyDescent="0.2">
      <c r="A783" s="753"/>
      <c r="B783" s="753"/>
      <c r="C783" s="754"/>
    </row>
    <row r="784" spans="1:5" x14ac:dyDescent="0.2">
      <c r="A784" s="753"/>
      <c r="B784" s="753"/>
      <c r="C784" s="754"/>
    </row>
    <row r="785" spans="1:3" x14ac:dyDescent="0.2">
      <c r="A785" s="753"/>
      <c r="B785" s="753"/>
      <c r="C785" s="754"/>
    </row>
    <row r="786" spans="1:3" x14ac:dyDescent="0.2">
      <c r="A786" s="753"/>
      <c r="B786" s="753"/>
      <c r="C786" s="754"/>
    </row>
    <row r="787" spans="1:3" x14ac:dyDescent="0.2">
      <c r="A787" s="753"/>
      <c r="B787" s="753"/>
      <c r="C787" s="754"/>
    </row>
    <row r="788" spans="1:3" x14ac:dyDescent="0.2">
      <c r="A788" s="753"/>
      <c r="B788" s="753"/>
      <c r="C788" s="754"/>
    </row>
    <row r="789" spans="1:3" x14ac:dyDescent="0.2">
      <c r="A789" s="753"/>
      <c r="B789" s="753"/>
      <c r="C789" s="754"/>
    </row>
    <row r="790" spans="1:3" x14ac:dyDescent="0.2">
      <c r="A790" s="753"/>
      <c r="B790" s="753"/>
      <c r="C790" s="754"/>
    </row>
    <row r="791" spans="1:3" x14ac:dyDescent="0.2">
      <c r="A791" s="753"/>
      <c r="B791" s="753"/>
      <c r="C791" s="754"/>
    </row>
    <row r="792" spans="1:3" x14ac:dyDescent="0.2">
      <c r="A792" s="753"/>
      <c r="B792" s="753"/>
      <c r="C792" s="754"/>
    </row>
    <row r="793" spans="1:3" x14ac:dyDescent="0.2">
      <c r="A793" s="753"/>
      <c r="B793" s="753"/>
      <c r="C793" s="754"/>
    </row>
    <row r="794" spans="1:3" x14ac:dyDescent="0.2">
      <c r="A794" s="753"/>
      <c r="B794" s="753"/>
      <c r="C794" s="754"/>
    </row>
    <row r="795" spans="1:3" x14ac:dyDescent="0.2">
      <c r="A795" s="753"/>
      <c r="B795" s="753"/>
      <c r="C795" s="754"/>
    </row>
    <row r="796" spans="1:3" x14ac:dyDescent="0.2">
      <c r="A796" s="753"/>
      <c r="B796" s="753"/>
      <c r="C796" s="754"/>
    </row>
    <row r="797" spans="1:3" x14ac:dyDescent="0.2">
      <c r="A797" s="753"/>
      <c r="B797" s="753"/>
      <c r="C797" s="754"/>
    </row>
    <row r="798" spans="1:3" x14ac:dyDescent="0.2">
      <c r="A798" s="753"/>
      <c r="B798" s="753"/>
      <c r="C798" s="754"/>
    </row>
    <row r="799" spans="1:3" x14ac:dyDescent="0.2">
      <c r="A799" s="753"/>
      <c r="B799" s="753"/>
      <c r="C799" s="754"/>
    </row>
    <row r="800" spans="1:3" x14ac:dyDescent="0.2">
      <c r="A800" s="753"/>
      <c r="B800" s="753"/>
      <c r="C800" s="754"/>
    </row>
    <row r="801" spans="1:3" x14ac:dyDescent="0.2">
      <c r="A801" s="753"/>
      <c r="B801" s="753"/>
      <c r="C801" s="754"/>
    </row>
    <row r="802" spans="1:3" x14ac:dyDescent="0.2">
      <c r="A802" s="753"/>
      <c r="B802" s="753"/>
      <c r="C802" s="754"/>
    </row>
    <row r="803" spans="1:3" x14ac:dyDescent="0.2">
      <c r="A803" s="753"/>
      <c r="B803" s="753"/>
      <c r="C803" s="754"/>
    </row>
    <row r="804" spans="1:3" x14ac:dyDescent="0.2">
      <c r="A804" s="753"/>
      <c r="B804" s="753"/>
      <c r="C804" s="754"/>
    </row>
    <row r="805" spans="1:3" x14ac:dyDescent="0.2">
      <c r="A805" s="753"/>
      <c r="B805" s="753"/>
      <c r="C805" s="754"/>
    </row>
    <row r="806" spans="1:3" x14ac:dyDescent="0.2">
      <c r="A806" s="753"/>
      <c r="B806" s="753"/>
      <c r="C806" s="754"/>
    </row>
    <row r="807" spans="1:3" x14ac:dyDescent="0.2">
      <c r="A807" s="753"/>
      <c r="B807" s="753"/>
      <c r="C807" s="754"/>
    </row>
    <row r="808" spans="1:3" x14ac:dyDescent="0.2">
      <c r="A808" s="753"/>
      <c r="B808" s="753"/>
      <c r="C808" s="754"/>
    </row>
    <row r="809" spans="1:3" x14ac:dyDescent="0.2">
      <c r="A809" s="753"/>
      <c r="B809" s="753"/>
      <c r="C809" s="754"/>
    </row>
    <row r="810" spans="1:3" x14ac:dyDescent="0.2">
      <c r="A810" s="753"/>
      <c r="B810" s="753"/>
      <c r="C810" s="754"/>
    </row>
    <row r="811" spans="1:3" x14ac:dyDescent="0.2">
      <c r="A811" s="753"/>
      <c r="B811" s="753"/>
      <c r="C811" s="754"/>
    </row>
    <row r="812" spans="1:3" x14ac:dyDescent="0.2">
      <c r="A812" s="753"/>
      <c r="B812" s="753"/>
      <c r="C812" s="754"/>
    </row>
    <row r="813" spans="1:3" x14ac:dyDescent="0.2">
      <c r="A813" s="753"/>
      <c r="B813" s="753"/>
      <c r="C813" s="754"/>
    </row>
    <row r="814" spans="1:3" x14ac:dyDescent="0.2">
      <c r="A814" s="753"/>
      <c r="B814" s="753"/>
      <c r="C814" s="754"/>
    </row>
    <row r="815" spans="1:3" x14ac:dyDescent="0.2">
      <c r="A815" s="753"/>
      <c r="B815" s="753"/>
      <c r="C815" s="754"/>
    </row>
    <row r="816" spans="1:3" x14ac:dyDescent="0.2">
      <c r="A816" s="753"/>
      <c r="B816" s="753"/>
      <c r="C816" s="754"/>
    </row>
    <row r="817" spans="1:3" x14ac:dyDescent="0.2">
      <c r="A817" s="753"/>
      <c r="B817" s="753"/>
      <c r="C817" s="754"/>
    </row>
    <row r="818" spans="1:3" x14ac:dyDescent="0.2">
      <c r="A818" s="753"/>
      <c r="B818" s="753"/>
      <c r="C818" s="754"/>
    </row>
    <row r="819" spans="1:3" x14ac:dyDescent="0.2">
      <c r="A819" s="753"/>
      <c r="B819" s="753"/>
      <c r="C819" s="754"/>
    </row>
    <row r="820" spans="1:3" x14ac:dyDescent="0.2">
      <c r="A820" s="753"/>
      <c r="B820" s="753"/>
      <c r="C820" s="754"/>
    </row>
    <row r="821" spans="1:3" x14ac:dyDescent="0.2">
      <c r="A821" s="753"/>
      <c r="B821" s="753"/>
      <c r="C821" s="754"/>
    </row>
    <row r="822" spans="1:3" x14ac:dyDescent="0.2">
      <c r="A822" s="753"/>
      <c r="B822" s="753"/>
      <c r="C822" s="754"/>
    </row>
    <row r="823" spans="1:3" x14ac:dyDescent="0.2">
      <c r="A823" s="753"/>
      <c r="B823" s="753"/>
      <c r="C823" s="754"/>
    </row>
    <row r="824" spans="1:3" x14ac:dyDescent="0.2">
      <c r="A824" s="753"/>
      <c r="B824" s="753"/>
      <c r="C824" s="754"/>
    </row>
    <row r="825" spans="1:3" x14ac:dyDescent="0.2">
      <c r="A825" s="753"/>
      <c r="B825" s="753"/>
      <c r="C825" s="754"/>
    </row>
    <row r="826" spans="1:3" x14ac:dyDescent="0.2">
      <c r="A826" s="753"/>
      <c r="B826" s="753"/>
      <c r="C826" s="754"/>
    </row>
    <row r="827" spans="1:3" x14ac:dyDescent="0.2">
      <c r="A827" s="753"/>
      <c r="B827" s="753"/>
      <c r="C827" s="754"/>
    </row>
    <row r="828" spans="1:3" x14ac:dyDescent="0.2">
      <c r="A828" s="753"/>
      <c r="B828" s="753"/>
      <c r="C828" s="754"/>
    </row>
    <row r="829" spans="1:3" x14ac:dyDescent="0.2">
      <c r="A829" s="753"/>
      <c r="B829" s="753"/>
      <c r="C829" s="754"/>
    </row>
    <row r="830" spans="1:3" x14ac:dyDescent="0.2">
      <c r="A830" s="753"/>
      <c r="B830" s="753"/>
      <c r="C830" s="754"/>
    </row>
    <row r="831" spans="1:3" x14ac:dyDescent="0.2">
      <c r="A831" s="753"/>
      <c r="B831" s="753"/>
      <c r="C831" s="754"/>
    </row>
    <row r="832" spans="1:3" x14ac:dyDescent="0.2">
      <c r="A832" s="753"/>
      <c r="B832" s="753"/>
      <c r="C832" s="754"/>
    </row>
    <row r="833" spans="1:3" x14ac:dyDescent="0.2">
      <c r="A833" s="753"/>
      <c r="B833" s="753"/>
      <c r="C833" s="754"/>
    </row>
    <row r="834" spans="1:3" x14ac:dyDescent="0.2">
      <c r="A834" s="753"/>
      <c r="B834" s="753"/>
      <c r="C834" s="754"/>
    </row>
    <row r="835" spans="1:3" x14ac:dyDescent="0.2">
      <c r="A835" s="753"/>
      <c r="B835" s="753"/>
      <c r="C835" s="754"/>
    </row>
    <row r="836" spans="1:3" x14ac:dyDescent="0.2">
      <c r="A836" s="753"/>
      <c r="B836" s="753"/>
      <c r="C836" s="754"/>
    </row>
    <row r="837" spans="1:3" x14ac:dyDescent="0.2">
      <c r="A837" s="753"/>
      <c r="B837" s="753"/>
      <c r="C837" s="754"/>
    </row>
    <row r="838" spans="1:3" x14ac:dyDescent="0.2">
      <c r="A838" s="753"/>
      <c r="B838" s="753"/>
      <c r="C838" s="754"/>
    </row>
    <row r="839" spans="1:3" x14ac:dyDescent="0.2">
      <c r="A839" s="753"/>
      <c r="B839" s="753"/>
      <c r="C839" s="754"/>
    </row>
    <row r="840" spans="1:3" x14ac:dyDescent="0.2">
      <c r="A840" s="753"/>
      <c r="B840" s="753"/>
      <c r="C840" s="754"/>
    </row>
    <row r="841" spans="1:3" x14ac:dyDescent="0.2">
      <c r="A841" s="753"/>
      <c r="B841" s="753"/>
      <c r="C841" s="754"/>
    </row>
    <row r="842" spans="1:3" x14ac:dyDescent="0.2">
      <c r="A842" s="753"/>
      <c r="B842" s="753"/>
      <c r="C842" s="754"/>
    </row>
    <row r="843" spans="1:3" x14ac:dyDescent="0.2">
      <c r="A843" s="753"/>
      <c r="B843" s="753"/>
      <c r="C843" s="754"/>
    </row>
    <row r="844" spans="1:3" x14ac:dyDescent="0.2">
      <c r="A844" s="753"/>
      <c r="B844" s="753"/>
      <c r="C844" s="754"/>
    </row>
    <row r="845" spans="1:3" x14ac:dyDescent="0.2">
      <c r="A845" s="753"/>
      <c r="B845" s="753"/>
      <c r="C845" s="754"/>
    </row>
    <row r="846" spans="1:3" x14ac:dyDescent="0.2">
      <c r="A846" s="753"/>
      <c r="B846" s="753"/>
      <c r="C846" s="754"/>
    </row>
    <row r="847" spans="1:3" x14ac:dyDescent="0.2">
      <c r="A847" s="753"/>
      <c r="B847" s="753"/>
      <c r="C847" s="754"/>
    </row>
    <row r="848" spans="1:3" x14ac:dyDescent="0.2">
      <c r="A848" s="753"/>
      <c r="B848" s="753"/>
      <c r="C848" s="754"/>
    </row>
    <row r="849" spans="1:3" x14ac:dyDescent="0.2">
      <c r="A849" s="753"/>
      <c r="B849" s="753"/>
      <c r="C849" s="754"/>
    </row>
    <row r="850" spans="1:3" x14ac:dyDescent="0.2">
      <c r="A850" s="753"/>
      <c r="B850" s="753"/>
      <c r="C850" s="754"/>
    </row>
    <row r="851" spans="1:3" x14ac:dyDescent="0.2">
      <c r="A851" s="753"/>
      <c r="B851" s="753"/>
      <c r="C851" s="754"/>
    </row>
    <row r="852" spans="1:3" x14ac:dyDescent="0.2">
      <c r="A852" s="753"/>
      <c r="B852" s="753"/>
      <c r="C852" s="754"/>
    </row>
    <row r="853" spans="1:3" x14ac:dyDescent="0.2">
      <c r="A853" s="753"/>
      <c r="B853" s="753"/>
      <c r="C853" s="754"/>
    </row>
    <row r="854" spans="1:3" x14ac:dyDescent="0.2">
      <c r="A854" s="753"/>
      <c r="B854" s="753"/>
      <c r="C854" s="754"/>
    </row>
    <row r="855" spans="1:3" x14ac:dyDescent="0.2">
      <c r="A855" s="753"/>
      <c r="B855" s="753"/>
      <c r="C855" s="754"/>
    </row>
    <row r="856" spans="1:3" x14ac:dyDescent="0.2">
      <c r="A856" s="753"/>
      <c r="B856" s="753"/>
      <c r="C856" s="754"/>
    </row>
    <row r="857" spans="1:3" x14ac:dyDescent="0.2">
      <c r="A857" s="753"/>
      <c r="B857" s="753"/>
      <c r="C857" s="754"/>
    </row>
    <row r="858" spans="1:3" x14ac:dyDescent="0.2">
      <c r="A858" s="753"/>
      <c r="B858" s="753"/>
      <c r="C858" s="754"/>
    </row>
    <row r="859" spans="1:3" x14ac:dyDescent="0.2">
      <c r="A859" s="753"/>
      <c r="B859" s="753"/>
      <c r="C859" s="754"/>
    </row>
    <row r="860" spans="1:3" x14ac:dyDescent="0.2">
      <c r="A860" s="753"/>
      <c r="B860" s="753"/>
      <c r="C860" s="754"/>
    </row>
    <row r="861" spans="1:3" x14ac:dyDescent="0.2">
      <c r="A861" s="753"/>
      <c r="B861" s="753"/>
      <c r="C861" s="754"/>
    </row>
    <row r="862" spans="1:3" x14ac:dyDescent="0.2">
      <c r="A862" s="753"/>
      <c r="B862" s="753"/>
      <c r="C862" s="754"/>
    </row>
    <row r="863" spans="1:3" x14ac:dyDescent="0.2">
      <c r="A863" s="753"/>
      <c r="B863" s="753"/>
      <c r="C863" s="754"/>
    </row>
    <row r="864" spans="1:3" x14ac:dyDescent="0.2">
      <c r="A864" s="753"/>
      <c r="B864" s="753"/>
      <c r="C864" s="754"/>
    </row>
    <row r="865" spans="1:3" x14ac:dyDescent="0.2">
      <c r="A865" s="753"/>
      <c r="B865" s="753"/>
      <c r="C865" s="754"/>
    </row>
    <row r="866" spans="1:3" x14ac:dyDescent="0.2">
      <c r="A866" s="753"/>
      <c r="B866" s="753"/>
      <c r="C866" s="754"/>
    </row>
    <row r="867" spans="1:3" x14ac:dyDescent="0.2">
      <c r="A867" s="753"/>
      <c r="B867" s="753"/>
      <c r="C867" s="754"/>
    </row>
    <row r="868" spans="1:3" x14ac:dyDescent="0.2">
      <c r="A868" s="753"/>
      <c r="B868" s="753"/>
      <c r="C868" s="754"/>
    </row>
    <row r="869" spans="1:3" x14ac:dyDescent="0.2">
      <c r="A869" s="753"/>
      <c r="B869" s="753"/>
      <c r="C869" s="754"/>
    </row>
    <row r="870" spans="1:3" x14ac:dyDescent="0.2">
      <c r="A870" s="753"/>
      <c r="B870" s="753"/>
      <c r="C870" s="754"/>
    </row>
    <row r="871" spans="1:3" x14ac:dyDescent="0.2">
      <c r="A871" s="753"/>
      <c r="B871" s="753"/>
      <c r="C871" s="754"/>
    </row>
    <row r="872" spans="1:3" x14ac:dyDescent="0.2">
      <c r="A872" s="753"/>
      <c r="B872" s="753"/>
      <c r="C872" s="754"/>
    </row>
    <row r="873" spans="1:3" x14ac:dyDescent="0.2">
      <c r="A873" s="753"/>
      <c r="B873" s="753"/>
      <c r="C873" s="754"/>
    </row>
    <row r="874" spans="1:3" x14ac:dyDescent="0.2">
      <c r="A874" s="753"/>
      <c r="B874" s="753"/>
      <c r="C874" s="754"/>
    </row>
    <row r="875" spans="1:3" x14ac:dyDescent="0.2">
      <c r="A875" s="753"/>
      <c r="B875" s="753"/>
      <c r="C875" s="754"/>
    </row>
    <row r="876" spans="1:3" x14ac:dyDescent="0.2">
      <c r="A876" s="753"/>
      <c r="B876" s="753"/>
      <c r="C876" s="754"/>
    </row>
    <row r="877" spans="1:3" x14ac:dyDescent="0.2">
      <c r="A877" s="753"/>
      <c r="B877" s="753"/>
      <c r="C877" s="754"/>
    </row>
    <row r="878" spans="1:3" x14ac:dyDescent="0.2">
      <c r="A878" s="753"/>
      <c r="B878" s="753"/>
      <c r="C878" s="754"/>
    </row>
    <row r="879" spans="1:3" x14ac:dyDescent="0.2">
      <c r="A879" s="753"/>
      <c r="B879" s="753"/>
      <c r="C879" s="754"/>
    </row>
    <row r="880" spans="1:3" x14ac:dyDescent="0.2">
      <c r="A880" s="753"/>
      <c r="B880" s="753"/>
      <c r="C880" s="754"/>
    </row>
    <row r="881" spans="1:2" x14ac:dyDescent="0.2">
      <c r="A881" s="753"/>
      <c r="B881" s="754"/>
    </row>
    <row r="882" spans="1:2" x14ac:dyDescent="0.2">
      <c r="A882" s="753"/>
      <c r="B882" s="754"/>
    </row>
    <row r="883" spans="1:2" x14ac:dyDescent="0.2">
      <c r="A883" s="753"/>
      <c r="B883" s="754"/>
    </row>
    <row r="884" spans="1:2" x14ac:dyDescent="0.2">
      <c r="A884" s="753"/>
      <c r="B884" s="754"/>
    </row>
    <row r="885" spans="1:2" x14ac:dyDescent="0.2">
      <c r="A885" s="753"/>
      <c r="B885" s="754"/>
    </row>
    <row r="886" spans="1:2" x14ac:dyDescent="0.2">
      <c r="A886" s="753"/>
      <c r="B886" s="754"/>
    </row>
    <row r="887" spans="1:2" x14ac:dyDescent="0.2">
      <c r="A887" s="753"/>
      <c r="B887" s="754"/>
    </row>
    <row r="888" spans="1:2" x14ac:dyDescent="0.2">
      <c r="A888" s="753"/>
      <c r="B888" s="754"/>
    </row>
    <row r="889" spans="1:2" x14ac:dyDescent="0.2">
      <c r="A889" s="753"/>
      <c r="B889" s="754"/>
    </row>
    <row r="890" spans="1:2" x14ac:dyDescent="0.2">
      <c r="A890" s="753"/>
      <c r="B890" s="754"/>
    </row>
    <row r="891" spans="1:2" x14ac:dyDescent="0.2">
      <c r="A891" s="753"/>
      <c r="B891" s="754"/>
    </row>
    <row r="892" spans="1:2" x14ac:dyDescent="0.2">
      <c r="A892" s="753"/>
      <c r="B892" s="754"/>
    </row>
    <row r="893" spans="1:2" x14ac:dyDescent="0.2">
      <c r="A893" s="753"/>
      <c r="B893" s="754"/>
    </row>
    <row r="894" spans="1:2" x14ac:dyDescent="0.2">
      <c r="A894" s="753"/>
      <c r="B894" s="754"/>
    </row>
    <row r="895" spans="1:2" x14ac:dyDescent="0.2">
      <c r="A895" s="753"/>
      <c r="B895" s="754"/>
    </row>
    <row r="896" spans="1:2" x14ac:dyDescent="0.2">
      <c r="A896" s="753"/>
      <c r="B896" s="754"/>
    </row>
    <row r="897" spans="1:2" x14ac:dyDescent="0.2">
      <c r="A897" s="753"/>
      <c r="B897" s="754"/>
    </row>
    <row r="898" spans="1:2" x14ac:dyDescent="0.2">
      <c r="A898" s="753"/>
      <c r="B898" s="754"/>
    </row>
    <row r="899" spans="1:2" x14ac:dyDescent="0.2">
      <c r="A899" s="753"/>
      <c r="B899" s="754"/>
    </row>
    <row r="900" spans="1:2" x14ac:dyDescent="0.2">
      <c r="A900" s="753"/>
      <c r="B900" s="754"/>
    </row>
    <row r="901" spans="1:2" x14ac:dyDescent="0.2">
      <c r="A901" s="753"/>
      <c r="B901" s="754"/>
    </row>
    <row r="902" spans="1:2" x14ac:dyDescent="0.2">
      <c r="A902" s="753"/>
      <c r="B902" s="754"/>
    </row>
    <row r="903" spans="1:2" x14ac:dyDescent="0.2">
      <c r="A903" s="753"/>
      <c r="B903" s="754"/>
    </row>
    <row r="904" spans="1:2" x14ac:dyDescent="0.2">
      <c r="A904" s="753"/>
      <c r="B904" s="754"/>
    </row>
    <row r="905" spans="1:2" x14ac:dyDescent="0.2">
      <c r="A905" s="753"/>
      <c r="B905" s="754"/>
    </row>
    <row r="906" spans="1:2" x14ac:dyDescent="0.2">
      <c r="A906" s="753"/>
      <c r="B906" s="754"/>
    </row>
    <row r="907" spans="1:2" x14ac:dyDescent="0.2">
      <c r="A907" s="753"/>
      <c r="B907" s="754"/>
    </row>
    <row r="908" spans="1:2" x14ac:dyDescent="0.2">
      <c r="A908" s="753"/>
      <c r="B908" s="754"/>
    </row>
    <row r="909" spans="1:2" x14ac:dyDescent="0.2">
      <c r="A909" s="753"/>
      <c r="B909" s="754"/>
    </row>
    <row r="910" spans="1:2" x14ac:dyDescent="0.2">
      <c r="A910" s="753"/>
      <c r="B910" s="754"/>
    </row>
    <row r="911" spans="1:2" x14ac:dyDescent="0.2">
      <c r="A911" s="753"/>
      <c r="B911" s="754"/>
    </row>
    <row r="912" spans="1:2" x14ac:dyDescent="0.2">
      <c r="A912" s="753"/>
      <c r="B912" s="754"/>
    </row>
    <row r="913" spans="1:2" x14ac:dyDescent="0.2">
      <c r="A913" s="753"/>
      <c r="B913" s="754"/>
    </row>
    <row r="914" spans="1:2" x14ac:dyDescent="0.2">
      <c r="A914" s="753"/>
      <c r="B914" s="754"/>
    </row>
    <row r="915" spans="1:2" x14ac:dyDescent="0.2">
      <c r="A915" s="753"/>
      <c r="B915" s="754"/>
    </row>
    <row r="916" spans="1:2" x14ac:dyDescent="0.2">
      <c r="A916" s="753"/>
      <c r="B916" s="754"/>
    </row>
    <row r="917" spans="1:2" x14ac:dyDescent="0.2">
      <c r="A917" s="753"/>
      <c r="B917" s="754"/>
    </row>
    <row r="918" spans="1:2" x14ac:dyDescent="0.2">
      <c r="A918" s="753"/>
      <c r="B918" s="754"/>
    </row>
    <row r="919" spans="1:2" x14ac:dyDescent="0.2">
      <c r="A919" s="753"/>
      <c r="B919" s="754"/>
    </row>
    <row r="920" spans="1:2" x14ac:dyDescent="0.2">
      <c r="A920" s="753"/>
      <c r="B920" s="754"/>
    </row>
    <row r="921" spans="1:2" x14ac:dyDescent="0.2">
      <c r="A921" s="753"/>
      <c r="B921" s="754"/>
    </row>
    <row r="922" spans="1:2" x14ac:dyDescent="0.2">
      <c r="A922" s="753"/>
      <c r="B922" s="754"/>
    </row>
    <row r="923" spans="1:2" x14ac:dyDescent="0.2">
      <c r="A923" s="753"/>
      <c r="B923" s="754"/>
    </row>
    <row r="924" spans="1:2" x14ac:dyDescent="0.2">
      <c r="A924" s="753"/>
      <c r="B924" s="754"/>
    </row>
    <row r="925" spans="1:2" x14ac:dyDescent="0.2">
      <c r="A925" s="753"/>
      <c r="B925" s="754"/>
    </row>
    <row r="926" spans="1:2" x14ac:dyDescent="0.2">
      <c r="A926" s="753"/>
      <c r="B926" s="754"/>
    </row>
    <row r="927" spans="1:2" x14ac:dyDescent="0.2">
      <c r="A927" s="753"/>
      <c r="B927" s="754"/>
    </row>
    <row r="928" spans="1:2" x14ac:dyDescent="0.2">
      <c r="A928" s="753"/>
      <c r="B928" s="754"/>
    </row>
    <row r="929" spans="1:2" x14ac:dyDescent="0.2">
      <c r="A929" s="753"/>
      <c r="B929" s="754"/>
    </row>
    <row r="930" spans="1:2" x14ac:dyDescent="0.2">
      <c r="A930" s="753"/>
      <c r="B930" s="754"/>
    </row>
    <row r="931" spans="1:2" x14ac:dyDescent="0.2">
      <c r="A931" s="753"/>
      <c r="B931" s="754"/>
    </row>
    <row r="932" spans="1:2" x14ac:dyDescent="0.2">
      <c r="A932" s="753"/>
      <c r="B932" s="754"/>
    </row>
    <row r="933" spans="1:2" x14ac:dyDescent="0.2">
      <c r="A933" s="753"/>
      <c r="B933" s="754"/>
    </row>
    <row r="934" spans="1:2" x14ac:dyDescent="0.2">
      <c r="A934" s="753"/>
      <c r="B934" s="754"/>
    </row>
    <row r="935" spans="1:2" x14ac:dyDescent="0.2">
      <c r="A935" s="753"/>
      <c r="B935" s="754"/>
    </row>
    <row r="936" spans="1:2" x14ac:dyDescent="0.2">
      <c r="A936" s="753"/>
      <c r="B936" s="754"/>
    </row>
    <row r="937" spans="1:2" x14ac:dyDescent="0.2">
      <c r="A937" s="753"/>
      <c r="B937" s="754"/>
    </row>
    <row r="938" spans="1:2" x14ac:dyDescent="0.2">
      <c r="A938" s="753"/>
      <c r="B938" s="754"/>
    </row>
    <row r="939" spans="1:2" x14ac:dyDescent="0.2">
      <c r="A939" s="753"/>
      <c r="B939" s="754"/>
    </row>
    <row r="940" spans="1:2" x14ac:dyDescent="0.2">
      <c r="A940" s="753"/>
      <c r="B940" s="754"/>
    </row>
    <row r="941" spans="1:2" x14ac:dyDescent="0.2">
      <c r="A941" s="753"/>
      <c r="B941" s="754"/>
    </row>
    <row r="942" spans="1:2" x14ac:dyDescent="0.2">
      <c r="A942" s="753"/>
      <c r="B942" s="754"/>
    </row>
    <row r="943" spans="1:2" x14ac:dyDescent="0.2">
      <c r="A943" s="753"/>
      <c r="B943" s="754"/>
    </row>
    <row r="944" spans="1:2" x14ac:dyDescent="0.2">
      <c r="A944" s="753"/>
      <c r="B944" s="754"/>
    </row>
    <row r="945" spans="1:2" x14ac:dyDescent="0.2">
      <c r="A945" s="753"/>
      <c r="B945" s="754"/>
    </row>
    <row r="946" spans="1:2" x14ac:dyDescent="0.2">
      <c r="A946" s="753"/>
      <c r="B946" s="754"/>
    </row>
    <row r="947" spans="1:2" x14ac:dyDescent="0.2">
      <c r="A947" s="753"/>
      <c r="B947" s="754"/>
    </row>
    <row r="948" spans="1:2" x14ac:dyDescent="0.2">
      <c r="A948" s="753"/>
      <c r="B948" s="754"/>
    </row>
    <row r="949" spans="1:2" x14ac:dyDescent="0.2">
      <c r="A949" s="753"/>
      <c r="B949" s="754"/>
    </row>
  </sheetData>
  <mergeCells count="192">
    <mergeCell ref="B542:C542"/>
    <mergeCell ref="B550:C550"/>
    <mergeCell ref="B607:C607"/>
    <mergeCell ref="B617:C617"/>
    <mergeCell ref="B659:C659"/>
    <mergeCell ref="B704:C704"/>
    <mergeCell ref="B707:C707"/>
    <mergeCell ref="B713:C713"/>
    <mergeCell ref="A777:C777"/>
    <mergeCell ref="B732:C732"/>
    <mergeCell ref="B734:C734"/>
    <mergeCell ref="A735:A736"/>
    <mergeCell ref="C735:C736"/>
    <mergeCell ref="B744:C744"/>
    <mergeCell ref="B745:C745"/>
    <mergeCell ref="A763:A764"/>
    <mergeCell ref="C763:C764"/>
    <mergeCell ref="B767:C767"/>
    <mergeCell ref="B1:C1"/>
    <mergeCell ref="A2:C2"/>
    <mergeCell ref="A3:A4"/>
    <mergeCell ref="B3:B4"/>
    <mergeCell ref="C3:C4"/>
    <mergeCell ref="B5:C5"/>
    <mergeCell ref="A32:A33"/>
    <mergeCell ref="C32:C33"/>
    <mergeCell ref="A35:A36"/>
    <mergeCell ref="C35:C36"/>
    <mergeCell ref="B44:C44"/>
    <mergeCell ref="A45:C45"/>
    <mergeCell ref="B12:C12"/>
    <mergeCell ref="B14:C14"/>
    <mergeCell ref="B16:C16"/>
    <mergeCell ref="A17:A18"/>
    <mergeCell ref="C17:C18"/>
    <mergeCell ref="B30:C30"/>
    <mergeCell ref="A54:A55"/>
    <mergeCell ref="C54:C55"/>
    <mergeCell ref="A56:A57"/>
    <mergeCell ref="C56:C57"/>
    <mergeCell ref="A58:A59"/>
    <mergeCell ref="C58:C59"/>
    <mergeCell ref="A47:A48"/>
    <mergeCell ref="C47:C48"/>
    <mergeCell ref="B49:C49"/>
    <mergeCell ref="A50:A51"/>
    <mergeCell ref="C50:C51"/>
    <mergeCell ref="A52:A53"/>
    <mergeCell ref="C52:C53"/>
    <mergeCell ref="A67:A68"/>
    <mergeCell ref="C67:C68"/>
    <mergeCell ref="A69:A70"/>
    <mergeCell ref="C69:C70"/>
    <mergeCell ref="A71:A72"/>
    <mergeCell ref="C71:C72"/>
    <mergeCell ref="A60:A61"/>
    <mergeCell ref="C60:C61"/>
    <mergeCell ref="B62:C62"/>
    <mergeCell ref="A64:A65"/>
    <mergeCell ref="C64:C65"/>
    <mergeCell ref="B66:C66"/>
    <mergeCell ref="B79:C79"/>
    <mergeCell ref="A81:A82"/>
    <mergeCell ref="C81:C82"/>
    <mergeCell ref="B83:C83"/>
    <mergeCell ref="A84:A85"/>
    <mergeCell ref="C84:C85"/>
    <mergeCell ref="A73:A74"/>
    <mergeCell ref="C73:C74"/>
    <mergeCell ref="A75:A76"/>
    <mergeCell ref="C75:C76"/>
    <mergeCell ref="A77:A78"/>
    <mergeCell ref="C77:C78"/>
    <mergeCell ref="A92:A93"/>
    <mergeCell ref="C92:C93"/>
    <mergeCell ref="A94:A95"/>
    <mergeCell ref="C94:C95"/>
    <mergeCell ref="B96:C96"/>
    <mergeCell ref="A98:A99"/>
    <mergeCell ref="C98:C99"/>
    <mergeCell ref="A86:A87"/>
    <mergeCell ref="C86:C87"/>
    <mergeCell ref="A88:A89"/>
    <mergeCell ref="C88:C89"/>
    <mergeCell ref="A90:A91"/>
    <mergeCell ref="C90:C91"/>
    <mergeCell ref="A106:A107"/>
    <mergeCell ref="C106:C107"/>
    <mergeCell ref="A108:A109"/>
    <mergeCell ref="C108:C109"/>
    <mergeCell ref="A110:A111"/>
    <mergeCell ref="C110:C111"/>
    <mergeCell ref="A100:A101"/>
    <mergeCell ref="C100:C101"/>
    <mergeCell ref="A102:A103"/>
    <mergeCell ref="C102:C103"/>
    <mergeCell ref="A104:A105"/>
    <mergeCell ref="C104:C105"/>
    <mergeCell ref="A119:A120"/>
    <mergeCell ref="C119:C120"/>
    <mergeCell ref="A121:A122"/>
    <mergeCell ref="C121:C122"/>
    <mergeCell ref="A123:A124"/>
    <mergeCell ref="C123:C124"/>
    <mergeCell ref="B112:C112"/>
    <mergeCell ref="A114:A115"/>
    <mergeCell ref="C114:C115"/>
    <mergeCell ref="B116:C116"/>
    <mergeCell ref="A117:A118"/>
    <mergeCell ref="C117:C118"/>
    <mergeCell ref="B131:C131"/>
    <mergeCell ref="B132:C132"/>
    <mergeCell ref="A134:A135"/>
    <mergeCell ref="C134:C135"/>
    <mergeCell ref="B137:C137"/>
    <mergeCell ref="A138:A139"/>
    <mergeCell ref="C138:C139"/>
    <mergeCell ref="A125:A126"/>
    <mergeCell ref="C125:C126"/>
    <mergeCell ref="A127:A128"/>
    <mergeCell ref="C127:C128"/>
    <mergeCell ref="A129:A130"/>
    <mergeCell ref="C129:C130"/>
    <mergeCell ref="A146:A147"/>
    <mergeCell ref="C146:C147"/>
    <mergeCell ref="A149:A150"/>
    <mergeCell ref="C149:C150"/>
    <mergeCell ref="B154:C154"/>
    <mergeCell ref="A156:A157"/>
    <mergeCell ref="C156:C157"/>
    <mergeCell ref="A140:A141"/>
    <mergeCell ref="C140:C141"/>
    <mergeCell ref="A142:A143"/>
    <mergeCell ref="C142:C143"/>
    <mergeCell ref="A144:A145"/>
    <mergeCell ref="C144:C145"/>
    <mergeCell ref="A165:A166"/>
    <mergeCell ref="C165:C166"/>
    <mergeCell ref="A167:A168"/>
    <mergeCell ref="C167:C168"/>
    <mergeCell ref="A169:A170"/>
    <mergeCell ref="C169:C170"/>
    <mergeCell ref="B158:C158"/>
    <mergeCell ref="A159:A160"/>
    <mergeCell ref="C159:C160"/>
    <mergeCell ref="A161:A162"/>
    <mergeCell ref="C161:C162"/>
    <mergeCell ref="A163:A164"/>
    <mergeCell ref="C163:C164"/>
    <mergeCell ref="A182:A183"/>
    <mergeCell ref="C182:C183"/>
    <mergeCell ref="A184:A185"/>
    <mergeCell ref="C184:C185"/>
    <mergeCell ref="A186:A187"/>
    <mergeCell ref="C186:C187"/>
    <mergeCell ref="B175:C175"/>
    <mergeCell ref="B177:C177"/>
    <mergeCell ref="A178:A179"/>
    <mergeCell ref="C178:C179"/>
    <mergeCell ref="A180:A181"/>
    <mergeCell ref="C180:C181"/>
    <mergeCell ref="A195:A196"/>
    <mergeCell ref="C195:C196"/>
    <mergeCell ref="B198:C198"/>
    <mergeCell ref="B203:C203"/>
    <mergeCell ref="A214:A215"/>
    <mergeCell ref="C214:C215"/>
    <mergeCell ref="A188:A189"/>
    <mergeCell ref="C188:C189"/>
    <mergeCell ref="A191:A192"/>
    <mergeCell ref="C191:C192"/>
    <mergeCell ref="A193:A194"/>
    <mergeCell ref="C193:C194"/>
    <mergeCell ref="A218:A219"/>
    <mergeCell ref="C218:C219"/>
    <mergeCell ref="B249:C249"/>
    <mergeCell ref="A279:A280"/>
    <mergeCell ref="C279:C280"/>
    <mergeCell ref="B283:C283"/>
    <mergeCell ref="B289:C289"/>
    <mergeCell ref="B348:C348"/>
    <mergeCell ref="B392:C392"/>
    <mergeCell ref="B396:C396"/>
    <mergeCell ref="B402:C402"/>
    <mergeCell ref="B408:C408"/>
    <mergeCell ref="B416:C416"/>
    <mergeCell ref="B420:C420"/>
    <mergeCell ref="B422:C422"/>
    <mergeCell ref="A539:C539"/>
    <mergeCell ref="A540:A541"/>
    <mergeCell ref="B540:B541"/>
    <mergeCell ref="C540:C541"/>
  </mergeCells>
  <pageMargins left="0.7" right="0.7" top="0.75" bottom="0.75" header="0.3" footer="0.3"/>
  <pageSetup paperSize="9" scale="72" orientation="portrait" verticalDpi="300" r:id="rId1"/>
  <rowBreaks count="3" manualBreakCount="3">
    <brk id="47" max="16383" man="1"/>
    <brk id="163" max="2" man="1"/>
    <brk id="21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7"/>
  <sheetViews>
    <sheetView view="pageBreakPreview" zoomScale="110" zoomScaleNormal="130" zoomScaleSheetLayoutView="110" workbookViewId="0">
      <pane ySplit="4" topLeftCell="A5" activePane="bottomLeft" state="frozen"/>
      <selection pane="bottomLeft" activeCell="A2" sqref="A2:F2"/>
    </sheetView>
  </sheetViews>
  <sheetFormatPr defaultRowHeight="15" x14ac:dyDescent="0.25"/>
  <cols>
    <col min="1" max="1" width="4.42578125" customWidth="1"/>
    <col min="2" max="2" width="32.85546875" style="660" customWidth="1"/>
    <col min="3" max="3" width="14.28515625" style="635" customWidth="1"/>
    <col min="4" max="4" width="16.140625" style="661" customWidth="1"/>
    <col min="5" max="5" width="15.28515625" style="635" customWidth="1"/>
    <col min="6" max="6" width="16.28515625" style="638" customWidth="1"/>
    <col min="7" max="16384" width="9.140625" style="635"/>
  </cols>
  <sheetData>
    <row r="1" spans="1:6" ht="45.75" customHeight="1" x14ac:dyDescent="0.2">
      <c r="A1" s="635"/>
      <c r="B1" s="636"/>
      <c r="D1" s="1078" t="s">
        <v>5589</v>
      </c>
      <c r="E1" s="1078"/>
      <c r="F1" s="1078"/>
    </row>
    <row r="2" spans="1:6" ht="39.75" customHeight="1" x14ac:dyDescent="0.2">
      <c r="A2" s="1233" t="s">
        <v>2665</v>
      </c>
      <c r="B2" s="1233"/>
      <c r="C2" s="1233"/>
      <c r="D2" s="1233"/>
      <c r="E2" s="1233"/>
      <c r="F2" s="1233"/>
    </row>
    <row r="3" spans="1:6" ht="9" customHeight="1" x14ac:dyDescent="0.2">
      <c r="A3" s="635"/>
      <c r="B3" s="636"/>
      <c r="D3" s="637"/>
    </row>
    <row r="4" spans="1:6" ht="51" x14ac:dyDescent="0.2">
      <c r="A4" s="38" t="s">
        <v>1519</v>
      </c>
      <c r="B4" s="639" t="s">
        <v>2666</v>
      </c>
      <c r="C4" s="640" t="s">
        <v>2667</v>
      </c>
      <c r="D4" s="641" t="s">
        <v>2668</v>
      </c>
      <c r="E4" s="642" t="s">
        <v>2669</v>
      </c>
      <c r="F4" s="641" t="s">
        <v>2670</v>
      </c>
    </row>
    <row r="5" spans="1:6" ht="12.75" x14ac:dyDescent="0.2">
      <c r="A5" s="17"/>
      <c r="B5" s="643" t="s">
        <v>1106</v>
      </c>
      <c r="C5" s="639"/>
      <c r="D5" s="17"/>
      <c r="E5" s="639"/>
      <c r="F5" s="644">
        <v>4467296</v>
      </c>
    </row>
    <row r="6" spans="1:6" ht="12.75" x14ac:dyDescent="0.2">
      <c r="A6" s="17">
        <v>1</v>
      </c>
      <c r="B6" s="645" t="s">
        <v>2671</v>
      </c>
      <c r="C6" s="1229" t="s">
        <v>2672</v>
      </c>
      <c r="D6" s="17" t="s">
        <v>3300</v>
      </c>
      <c r="E6" s="639" t="s">
        <v>1827</v>
      </c>
      <c r="F6" s="646">
        <v>1116824</v>
      </c>
    </row>
    <row r="7" spans="1:6" ht="12.75" x14ac:dyDescent="0.2">
      <c r="A7" s="17">
        <v>2</v>
      </c>
      <c r="B7" s="645" t="s">
        <v>2673</v>
      </c>
      <c r="C7" s="1229"/>
      <c r="D7" s="17" t="s">
        <v>3300</v>
      </c>
      <c r="E7" s="639" t="s">
        <v>1827</v>
      </c>
      <c r="F7" s="646">
        <v>1116824</v>
      </c>
    </row>
    <row r="8" spans="1:6" ht="12.75" x14ac:dyDescent="0.2">
      <c r="A8" s="17">
        <v>3</v>
      </c>
      <c r="B8" s="645" t="s">
        <v>2674</v>
      </c>
      <c r="C8" s="1229"/>
      <c r="D8" s="17" t="s">
        <v>3300</v>
      </c>
      <c r="E8" s="639" t="s">
        <v>1827</v>
      </c>
      <c r="F8" s="646">
        <v>1116824</v>
      </c>
    </row>
    <row r="9" spans="1:6" ht="12.75" x14ac:dyDescent="0.2">
      <c r="A9" s="17">
        <v>4</v>
      </c>
      <c r="B9" s="645" t="s">
        <v>2675</v>
      </c>
      <c r="C9" s="1229"/>
      <c r="D9" s="17" t="s">
        <v>3300</v>
      </c>
      <c r="E9" s="639" t="s">
        <v>1827</v>
      </c>
      <c r="F9" s="646">
        <v>1116824</v>
      </c>
    </row>
    <row r="10" spans="1:6" ht="12.75" x14ac:dyDescent="0.2">
      <c r="A10" s="17"/>
      <c r="B10" s="643" t="s">
        <v>1110</v>
      </c>
      <c r="C10" s="639"/>
      <c r="D10" s="17"/>
      <c r="E10" s="639"/>
      <c r="F10" s="644">
        <v>26803776</v>
      </c>
    </row>
    <row r="11" spans="1:6" ht="12.75" x14ac:dyDescent="0.2">
      <c r="A11" s="17">
        <v>1</v>
      </c>
      <c r="B11" s="647" t="s">
        <v>2676</v>
      </c>
      <c r="C11" s="1230" t="s">
        <v>2672</v>
      </c>
      <c r="D11" s="17" t="s">
        <v>3301</v>
      </c>
      <c r="E11" s="639">
        <v>0.5</v>
      </c>
      <c r="F11" s="646">
        <v>558412</v>
      </c>
    </row>
    <row r="12" spans="1:6" ht="12.75" x14ac:dyDescent="0.2">
      <c r="A12" s="17">
        <v>2</v>
      </c>
      <c r="B12" s="647" t="s">
        <v>2677</v>
      </c>
      <c r="C12" s="1231"/>
      <c r="D12" s="17" t="s">
        <v>3301</v>
      </c>
      <c r="E12" s="639">
        <v>0.5</v>
      </c>
      <c r="F12" s="646">
        <v>558412</v>
      </c>
    </row>
    <row r="13" spans="1:6" ht="12.75" x14ac:dyDescent="0.2">
      <c r="A13" s="17">
        <v>3</v>
      </c>
      <c r="B13" s="647" t="s">
        <v>2678</v>
      </c>
      <c r="C13" s="1231"/>
      <c r="D13" s="17" t="s">
        <v>3301</v>
      </c>
      <c r="E13" s="639">
        <v>0.5</v>
      </c>
      <c r="F13" s="646">
        <v>558412</v>
      </c>
    </row>
    <row r="14" spans="1:6" ht="12.75" x14ac:dyDescent="0.2">
      <c r="A14" s="17">
        <v>4</v>
      </c>
      <c r="B14" s="647" t="s">
        <v>2679</v>
      </c>
      <c r="C14" s="1231"/>
      <c r="D14" s="17" t="s">
        <v>3301</v>
      </c>
      <c r="E14" s="639">
        <v>0.5</v>
      </c>
      <c r="F14" s="646">
        <v>558412</v>
      </c>
    </row>
    <row r="15" spans="1:6" ht="12.75" x14ac:dyDescent="0.2">
      <c r="A15" s="17">
        <v>5</v>
      </c>
      <c r="B15" s="647" t="s">
        <v>2680</v>
      </c>
      <c r="C15" s="1231"/>
      <c r="D15" s="17" t="s">
        <v>3300</v>
      </c>
      <c r="E15" s="639" t="s">
        <v>1827</v>
      </c>
      <c r="F15" s="646">
        <v>1116824</v>
      </c>
    </row>
    <row r="16" spans="1:6" ht="12.75" x14ac:dyDescent="0.2">
      <c r="A16" s="17">
        <v>6</v>
      </c>
      <c r="B16" s="647" t="s">
        <v>2681</v>
      </c>
      <c r="C16" s="1231"/>
      <c r="D16" s="17" t="s">
        <v>3301</v>
      </c>
      <c r="E16" s="639">
        <v>0.5</v>
      </c>
      <c r="F16" s="646">
        <v>558412</v>
      </c>
    </row>
    <row r="17" spans="1:6" ht="12.75" x14ac:dyDescent="0.2">
      <c r="A17" s="17">
        <v>7</v>
      </c>
      <c r="B17" s="647" t="s">
        <v>2682</v>
      </c>
      <c r="C17" s="1231"/>
      <c r="D17" s="17" t="s">
        <v>3301</v>
      </c>
      <c r="E17" s="639">
        <v>0.5</v>
      </c>
      <c r="F17" s="646">
        <v>558412</v>
      </c>
    </row>
    <row r="18" spans="1:6" ht="12.75" x14ac:dyDescent="0.2">
      <c r="A18" s="17">
        <v>8</v>
      </c>
      <c r="B18" s="647" t="s">
        <v>2683</v>
      </c>
      <c r="C18" s="1231"/>
      <c r="D18" s="17" t="s">
        <v>3301</v>
      </c>
      <c r="E18" s="639">
        <v>0.5</v>
      </c>
      <c r="F18" s="646">
        <v>558412</v>
      </c>
    </row>
    <row r="19" spans="1:6" ht="12.75" x14ac:dyDescent="0.2">
      <c r="A19" s="17">
        <v>9</v>
      </c>
      <c r="B19" s="647" t="s">
        <v>2684</v>
      </c>
      <c r="C19" s="1231"/>
      <c r="D19" s="17" t="s">
        <v>3300</v>
      </c>
      <c r="E19" s="639" t="s">
        <v>1827</v>
      </c>
      <c r="F19" s="646">
        <v>1116824</v>
      </c>
    </row>
    <row r="20" spans="1:6" ht="12.75" x14ac:dyDescent="0.2">
      <c r="A20" s="17">
        <v>10</v>
      </c>
      <c r="B20" s="647" t="s">
        <v>2685</v>
      </c>
      <c r="C20" s="1231"/>
      <c r="D20" s="17" t="s">
        <v>3301</v>
      </c>
      <c r="E20" s="639">
        <v>0.5</v>
      </c>
      <c r="F20" s="646">
        <v>558412</v>
      </c>
    </row>
    <row r="21" spans="1:6" ht="12.75" x14ac:dyDescent="0.2">
      <c r="A21" s="17">
        <v>11</v>
      </c>
      <c r="B21" s="647" t="s">
        <v>2686</v>
      </c>
      <c r="C21" s="1231"/>
      <c r="D21" s="17" t="s">
        <v>3301</v>
      </c>
      <c r="E21" s="639">
        <v>0.5</v>
      </c>
      <c r="F21" s="646">
        <v>558412</v>
      </c>
    </row>
    <row r="22" spans="1:6" ht="12.75" x14ac:dyDescent="0.2">
      <c r="A22" s="17">
        <v>12</v>
      </c>
      <c r="B22" s="647" t="s">
        <v>2687</v>
      </c>
      <c r="C22" s="1231"/>
      <c r="D22" s="17" t="s">
        <v>3300</v>
      </c>
      <c r="E22" s="639" t="s">
        <v>1827</v>
      </c>
      <c r="F22" s="646">
        <v>1116824</v>
      </c>
    </row>
    <row r="23" spans="1:6" ht="12.75" x14ac:dyDescent="0.2">
      <c r="A23" s="17">
        <v>13</v>
      </c>
      <c r="B23" s="647" t="s">
        <v>2688</v>
      </c>
      <c r="C23" s="1231"/>
      <c r="D23" s="17" t="s">
        <v>3300</v>
      </c>
      <c r="E23" s="639" t="s">
        <v>1827</v>
      </c>
      <c r="F23" s="646">
        <v>1116824</v>
      </c>
    </row>
    <row r="24" spans="1:6" ht="12.75" x14ac:dyDescent="0.2">
      <c r="A24" s="17">
        <v>14</v>
      </c>
      <c r="B24" s="647" t="s">
        <v>2689</v>
      </c>
      <c r="C24" s="1231"/>
      <c r="D24" s="17" t="s">
        <v>3300</v>
      </c>
      <c r="E24" s="639" t="s">
        <v>1827</v>
      </c>
      <c r="F24" s="646">
        <v>1116824</v>
      </c>
    </row>
    <row r="25" spans="1:6" ht="12.75" x14ac:dyDescent="0.2">
      <c r="A25" s="17">
        <v>15</v>
      </c>
      <c r="B25" s="647" t="s">
        <v>2690</v>
      </c>
      <c r="C25" s="1231"/>
      <c r="D25" s="17" t="s">
        <v>3300</v>
      </c>
      <c r="E25" s="639" t="s">
        <v>1827</v>
      </c>
      <c r="F25" s="646">
        <v>1116824</v>
      </c>
    </row>
    <row r="26" spans="1:6" ht="12.75" x14ac:dyDescent="0.2">
      <c r="A26" s="17">
        <v>16</v>
      </c>
      <c r="B26" s="647" t="s">
        <v>2691</v>
      </c>
      <c r="C26" s="1231"/>
      <c r="D26" s="17" t="s">
        <v>3300</v>
      </c>
      <c r="E26" s="639" t="s">
        <v>1827</v>
      </c>
      <c r="F26" s="646">
        <v>1116824</v>
      </c>
    </row>
    <row r="27" spans="1:6" ht="12.75" x14ac:dyDescent="0.2">
      <c r="A27" s="17">
        <v>17</v>
      </c>
      <c r="B27" s="647" t="s">
        <v>2692</v>
      </c>
      <c r="C27" s="1231"/>
      <c r="D27" s="17" t="s">
        <v>3300</v>
      </c>
      <c r="E27" s="639" t="s">
        <v>1827</v>
      </c>
      <c r="F27" s="646">
        <v>1116824</v>
      </c>
    </row>
    <row r="28" spans="1:6" ht="12.75" x14ac:dyDescent="0.2">
      <c r="A28" s="17">
        <v>18</v>
      </c>
      <c r="B28" s="647" t="s">
        <v>2693</v>
      </c>
      <c r="C28" s="1231"/>
      <c r="D28" s="17" t="s">
        <v>3300</v>
      </c>
      <c r="E28" s="639" t="s">
        <v>1827</v>
      </c>
      <c r="F28" s="646">
        <v>1116824</v>
      </c>
    </row>
    <row r="29" spans="1:6" ht="12.75" x14ac:dyDescent="0.2">
      <c r="A29" s="17">
        <v>19</v>
      </c>
      <c r="B29" s="647" t="s">
        <v>2694</v>
      </c>
      <c r="C29" s="1231"/>
      <c r="D29" s="17" t="s">
        <v>3300</v>
      </c>
      <c r="E29" s="639" t="s">
        <v>1827</v>
      </c>
      <c r="F29" s="646">
        <v>1116824</v>
      </c>
    </row>
    <row r="30" spans="1:6" ht="12.75" x14ac:dyDescent="0.2">
      <c r="A30" s="17">
        <v>20</v>
      </c>
      <c r="B30" s="647" t="s">
        <v>2695</v>
      </c>
      <c r="C30" s="1231"/>
      <c r="D30" s="17" t="s">
        <v>3300</v>
      </c>
      <c r="E30" s="639" t="s">
        <v>1827</v>
      </c>
      <c r="F30" s="646">
        <v>1116824</v>
      </c>
    </row>
    <row r="31" spans="1:6" ht="12.75" x14ac:dyDescent="0.2">
      <c r="A31" s="17">
        <v>21</v>
      </c>
      <c r="B31" s="647" t="s">
        <v>2696</v>
      </c>
      <c r="C31" s="1231"/>
      <c r="D31" s="17" t="s">
        <v>3300</v>
      </c>
      <c r="E31" s="639" t="s">
        <v>1827</v>
      </c>
      <c r="F31" s="646">
        <v>1116824</v>
      </c>
    </row>
    <row r="32" spans="1:6" ht="12.75" x14ac:dyDescent="0.2">
      <c r="A32" s="17">
        <v>22</v>
      </c>
      <c r="B32" s="647" t="s">
        <v>2697</v>
      </c>
      <c r="C32" s="1231"/>
      <c r="D32" s="17" t="s">
        <v>3301</v>
      </c>
      <c r="E32" s="639">
        <v>0.5</v>
      </c>
      <c r="F32" s="646">
        <v>558412</v>
      </c>
    </row>
    <row r="33" spans="1:6" ht="12.75" x14ac:dyDescent="0.2">
      <c r="A33" s="17">
        <v>23</v>
      </c>
      <c r="B33" s="647" t="s">
        <v>2698</v>
      </c>
      <c r="C33" s="1231"/>
      <c r="D33" s="17" t="s">
        <v>3300</v>
      </c>
      <c r="E33" s="639" t="s">
        <v>1827</v>
      </c>
      <c r="F33" s="646">
        <v>1116824</v>
      </c>
    </row>
    <row r="34" spans="1:6" ht="12.75" x14ac:dyDescent="0.2">
      <c r="A34" s="17">
        <v>24</v>
      </c>
      <c r="B34" s="647" t="s">
        <v>2699</v>
      </c>
      <c r="C34" s="1231"/>
      <c r="D34" s="17" t="s">
        <v>3300</v>
      </c>
      <c r="E34" s="639" t="s">
        <v>1827</v>
      </c>
      <c r="F34" s="646">
        <v>1116824</v>
      </c>
    </row>
    <row r="35" spans="1:6" ht="12.75" x14ac:dyDescent="0.2">
      <c r="A35" s="17">
        <v>25</v>
      </c>
      <c r="B35" s="647" t="s">
        <v>2700</v>
      </c>
      <c r="C35" s="1231"/>
      <c r="D35" s="17" t="s">
        <v>3300</v>
      </c>
      <c r="E35" s="639" t="s">
        <v>1827</v>
      </c>
      <c r="F35" s="646">
        <v>1116824</v>
      </c>
    </row>
    <row r="36" spans="1:6" ht="12.75" x14ac:dyDescent="0.2">
      <c r="A36" s="17">
        <v>26</v>
      </c>
      <c r="B36" s="647" t="s">
        <v>2701</v>
      </c>
      <c r="C36" s="1231"/>
      <c r="D36" s="17" t="s">
        <v>3300</v>
      </c>
      <c r="E36" s="639" t="s">
        <v>1827</v>
      </c>
      <c r="F36" s="646">
        <v>1116824</v>
      </c>
    </row>
    <row r="37" spans="1:6" ht="12.75" x14ac:dyDescent="0.2">
      <c r="A37" s="17">
        <v>27</v>
      </c>
      <c r="B37" s="647" t="s">
        <v>2702</v>
      </c>
      <c r="C37" s="1231"/>
      <c r="D37" s="17" t="s">
        <v>3300</v>
      </c>
      <c r="E37" s="639" t="s">
        <v>1827</v>
      </c>
      <c r="F37" s="646">
        <v>1116824</v>
      </c>
    </row>
    <row r="38" spans="1:6" ht="12.75" x14ac:dyDescent="0.2">
      <c r="A38" s="17">
        <v>28</v>
      </c>
      <c r="B38" s="647" t="s">
        <v>2703</v>
      </c>
      <c r="C38" s="1231"/>
      <c r="D38" s="17" t="s">
        <v>3300</v>
      </c>
      <c r="E38" s="639" t="s">
        <v>1827</v>
      </c>
      <c r="F38" s="646">
        <v>1116824</v>
      </c>
    </row>
    <row r="39" spans="1:6" ht="12.75" x14ac:dyDescent="0.2">
      <c r="A39" s="17">
        <v>29</v>
      </c>
      <c r="B39" s="647" t="s">
        <v>2704</v>
      </c>
      <c r="C39" s="1232"/>
      <c r="D39" s="17" t="s">
        <v>3300</v>
      </c>
      <c r="E39" s="639" t="s">
        <v>1827</v>
      </c>
      <c r="F39" s="646">
        <v>1116824</v>
      </c>
    </row>
    <row r="40" spans="1:6" ht="12.75" x14ac:dyDescent="0.2">
      <c r="A40" s="17"/>
      <c r="B40" s="643" t="s">
        <v>1116</v>
      </c>
      <c r="C40" s="639"/>
      <c r="D40" s="17"/>
      <c r="E40" s="639"/>
      <c r="F40" s="644">
        <v>15635536</v>
      </c>
    </row>
    <row r="41" spans="1:6" ht="12.75" x14ac:dyDescent="0.2">
      <c r="A41" s="17">
        <v>1</v>
      </c>
      <c r="B41" s="647" t="s">
        <v>2705</v>
      </c>
      <c r="C41" s="1229" t="s">
        <v>2672</v>
      </c>
      <c r="D41" s="17" t="s">
        <v>3301</v>
      </c>
      <c r="E41" s="639">
        <v>0.5</v>
      </c>
      <c r="F41" s="646">
        <v>558412</v>
      </c>
    </row>
    <row r="42" spans="1:6" ht="12.75" x14ac:dyDescent="0.2">
      <c r="A42" s="17">
        <v>2</v>
      </c>
      <c r="B42" s="647" t="s">
        <v>2706</v>
      </c>
      <c r="C42" s="1229"/>
      <c r="D42" s="17" t="s">
        <v>3301</v>
      </c>
      <c r="E42" s="639">
        <v>0.5</v>
      </c>
      <c r="F42" s="646">
        <v>558412</v>
      </c>
    </row>
    <row r="43" spans="1:6" ht="12.75" x14ac:dyDescent="0.2">
      <c r="A43" s="17">
        <v>3</v>
      </c>
      <c r="B43" s="647" t="s">
        <v>2707</v>
      </c>
      <c r="C43" s="1229"/>
      <c r="D43" s="17" t="s">
        <v>3300</v>
      </c>
      <c r="E43" s="639" t="s">
        <v>1827</v>
      </c>
      <c r="F43" s="646">
        <v>1116824</v>
      </c>
    </row>
    <row r="44" spans="1:6" ht="12.75" x14ac:dyDescent="0.2">
      <c r="A44" s="17">
        <v>4</v>
      </c>
      <c r="B44" s="647" t="s">
        <v>2708</v>
      </c>
      <c r="C44" s="1229"/>
      <c r="D44" s="17" t="s">
        <v>3301</v>
      </c>
      <c r="E44" s="639">
        <v>0.5</v>
      </c>
      <c r="F44" s="646">
        <v>558412</v>
      </c>
    </row>
    <row r="45" spans="1:6" ht="12.75" x14ac:dyDescent="0.2">
      <c r="A45" s="17">
        <v>5</v>
      </c>
      <c r="B45" s="647" t="s">
        <v>2709</v>
      </c>
      <c r="C45" s="1229"/>
      <c r="D45" s="17" t="s">
        <v>3301</v>
      </c>
      <c r="E45" s="639">
        <v>0.5</v>
      </c>
      <c r="F45" s="646">
        <v>558412</v>
      </c>
    </row>
    <row r="46" spans="1:6" ht="12.75" x14ac:dyDescent="0.2">
      <c r="A46" s="17">
        <v>6</v>
      </c>
      <c r="B46" s="647" t="s">
        <v>2710</v>
      </c>
      <c r="C46" s="1229"/>
      <c r="D46" s="17" t="s">
        <v>3301</v>
      </c>
      <c r="E46" s="639">
        <v>0.5</v>
      </c>
      <c r="F46" s="646">
        <v>558412</v>
      </c>
    </row>
    <row r="47" spans="1:6" ht="12.75" x14ac:dyDescent="0.2">
      <c r="A47" s="17">
        <v>7</v>
      </c>
      <c r="B47" s="647" t="s">
        <v>2711</v>
      </c>
      <c r="C47" s="1229"/>
      <c r="D47" s="17" t="s">
        <v>3301</v>
      </c>
      <c r="E47" s="639">
        <v>0.5</v>
      </c>
      <c r="F47" s="646">
        <v>558412</v>
      </c>
    </row>
    <row r="48" spans="1:6" ht="12.75" x14ac:dyDescent="0.2">
      <c r="A48" s="17">
        <v>8</v>
      </c>
      <c r="B48" s="647" t="s">
        <v>2712</v>
      </c>
      <c r="C48" s="1229"/>
      <c r="D48" s="17" t="s">
        <v>3300</v>
      </c>
      <c r="E48" s="639" t="s">
        <v>1827</v>
      </c>
      <c r="F48" s="646">
        <v>1116824</v>
      </c>
    </row>
    <row r="49" spans="1:6" ht="12.75" x14ac:dyDescent="0.2">
      <c r="A49" s="17">
        <v>9</v>
      </c>
      <c r="B49" s="647" t="s">
        <v>2713</v>
      </c>
      <c r="C49" s="1229"/>
      <c r="D49" s="17" t="s">
        <v>3300</v>
      </c>
      <c r="E49" s="639" t="s">
        <v>1827</v>
      </c>
      <c r="F49" s="646">
        <v>1116824</v>
      </c>
    </row>
    <row r="50" spans="1:6" ht="12.75" x14ac:dyDescent="0.2">
      <c r="A50" s="17">
        <v>10</v>
      </c>
      <c r="B50" s="647" t="s">
        <v>2714</v>
      </c>
      <c r="C50" s="1229"/>
      <c r="D50" s="17" t="s">
        <v>3301</v>
      </c>
      <c r="E50" s="639">
        <v>0.5</v>
      </c>
      <c r="F50" s="646">
        <v>558412</v>
      </c>
    </row>
    <row r="51" spans="1:6" ht="12.75" x14ac:dyDescent="0.2">
      <c r="A51" s="17">
        <v>11</v>
      </c>
      <c r="B51" s="647" t="s">
        <v>2715</v>
      </c>
      <c r="C51" s="1229"/>
      <c r="D51" s="17" t="s">
        <v>3301</v>
      </c>
      <c r="E51" s="639">
        <v>0.5</v>
      </c>
      <c r="F51" s="646">
        <v>558412</v>
      </c>
    </row>
    <row r="52" spans="1:6" ht="12.75" x14ac:dyDescent="0.2">
      <c r="A52" s="17">
        <v>12</v>
      </c>
      <c r="B52" s="647" t="s">
        <v>2716</v>
      </c>
      <c r="C52" s="1229"/>
      <c r="D52" s="17" t="s">
        <v>3300</v>
      </c>
      <c r="E52" s="639" t="s">
        <v>1827</v>
      </c>
      <c r="F52" s="646">
        <v>1116824</v>
      </c>
    </row>
    <row r="53" spans="1:6" ht="12.75" x14ac:dyDescent="0.2">
      <c r="A53" s="17">
        <v>13</v>
      </c>
      <c r="B53" s="647" t="s">
        <v>2717</v>
      </c>
      <c r="C53" s="1229"/>
      <c r="D53" s="17" t="s">
        <v>3300</v>
      </c>
      <c r="E53" s="639" t="s">
        <v>1827</v>
      </c>
      <c r="F53" s="646">
        <v>1116824</v>
      </c>
    </row>
    <row r="54" spans="1:6" ht="12.75" x14ac:dyDescent="0.2">
      <c r="A54" s="17">
        <v>14</v>
      </c>
      <c r="B54" s="647" t="s">
        <v>2718</v>
      </c>
      <c r="C54" s="1229"/>
      <c r="D54" s="17" t="s">
        <v>3300</v>
      </c>
      <c r="E54" s="639" t="s">
        <v>1827</v>
      </c>
      <c r="F54" s="646">
        <v>1116824</v>
      </c>
    </row>
    <row r="55" spans="1:6" ht="12.75" x14ac:dyDescent="0.2">
      <c r="A55" s="17">
        <v>15</v>
      </c>
      <c r="B55" s="647" t="s">
        <v>2719</v>
      </c>
      <c r="C55" s="1229"/>
      <c r="D55" s="17" t="s">
        <v>3300</v>
      </c>
      <c r="E55" s="639" t="s">
        <v>1827</v>
      </c>
      <c r="F55" s="646">
        <v>1116824</v>
      </c>
    </row>
    <row r="56" spans="1:6" ht="12.75" x14ac:dyDescent="0.2">
      <c r="A56" s="17">
        <v>16</v>
      </c>
      <c r="B56" s="647" t="s">
        <v>2720</v>
      </c>
      <c r="C56" s="1229"/>
      <c r="D56" s="17" t="s">
        <v>3300</v>
      </c>
      <c r="E56" s="639" t="s">
        <v>1827</v>
      </c>
      <c r="F56" s="646">
        <v>1116824</v>
      </c>
    </row>
    <row r="57" spans="1:6" ht="12.75" x14ac:dyDescent="0.2">
      <c r="A57" s="17">
        <v>17</v>
      </c>
      <c r="B57" s="647" t="s">
        <v>2721</v>
      </c>
      <c r="C57" s="1229"/>
      <c r="D57" s="17" t="s">
        <v>3300</v>
      </c>
      <c r="E57" s="639" t="s">
        <v>1827</v>
      </c>
      <c r="F57" s="646">
        <v>1116824</v>
      </c>
    </row>
    <row r="58" spans="1:6" ht="12.75" x14ac:dyDescent="0.2">
      <c r="A58" s="17">
        <v>18</v>
      </c>
      <c r="B58" s="647" t="s">
        <v>2722</v>
      </c>
      <c r="C58" s="1229"/>
      <c r="D58" s="17" t="s">
        <v>3300</v>
      </c>
      <c r="E58" s="639" t="s">
        <v>1827</v>
      </c>
      <c r="F58" s="646">
        <v>1116824</v>
      </c>
    </row>
    <row r="59" spans="1:6" ht="12.75" x14ac:dyDescent="0.2">
      <c r="A59" s="17"/>
      <c r="B59" s="643" t="s">
        <v>1118</v>
      </c>
      <c r="C59" s="639"/>
      <c r="D59" s="17"/>
      <c r="E59" s="639"/>
      <c r="F59" s="644">
        <v>18427596</v>
      </c>
    </row>
    <row r="60" spans="1:6" ht="12.75" x14ac:dyDescent="0.2">
      <c r="A60" s="17">
        <v>1</v>
      </c>
      <c r="B60" s="647" t="s">
        <v>2723</v>
      </c>
      <c r="C60" s="1229" t="s">
        <v>2672</v>
      </c>
      <c r="D60" s="17" t="s">
        <v>3301</v>
      </c>
      <c r="E60" s="639">
        <v>0.5</v>
      </c>
      <c r="F60" s="646">
        <v>558412</v>
      </c>
    </row>
    <row r="61" spans="1:6" ht="12.75" x14ac:dyDescent="0.2">
      <c r="A61" s="17">
        <v>2</v>
      </c>
      <c r="B61" s="647" t="s">
        <v>2724</v>
      </c>
      <c r="C61" s="1229"/>
      <c r="D61" s="17" t="s">
        <v>3300</v>
      </c>
      <c r="E61" s="639" t="s">
        <v>1827</v>
      </c>
      <c r="F61" s="646">
        <v>1116824</v>
      </c>
    </row>
    <row r="62" spans="1:6" ht="12.75" x14ac:dyDescent="0.2">
      <c r="A62" s="17">
        <v>3</v>
      </c>
      <c r="B62" s="647" t="s">
        <v>2725</v>
      </c>
      <c r="C62" s="1229"/>
      <c r="D62" s="17" t="s">
        <v>3301</v>
      </c>
      <c r="E62" s="639">
        <v>0.5</v>
      </c>
      <c r="F62" s="646">
        <v>558412</v>
      </c>
    </row>
    <row r="63" spans="1:6" ht="12.75" x14ac:dyDescent="0.2">
      <c r="A63" s="17">
        <v>4</v>
      </c>
      <c r="B63" s="647" t="s">
        <v>2726</v>
      </c>
      <c r="C63" s="1229"/>
      <c r="D63" s="17" t="s">
        <v>3301</v>
      </c>
      <c r="E63" s="639">
        <v>0.5</v>
      </c>
      <c r="F63" s="646">
        <v>558412</v>
      </c>
    </row>
    <row r="64" spans="1:6" ht="12.75" x14ac:dyDescent="0.2">
      <c r="A64" s="17">
        <v>5</v>
      </c>
      <c r="B64" s="647" t="s">
        <v>2727</v>
      </c>
      <c r="C64" s="1229"/>
      <c r="D64" s="17" t="s">
        <v>3301</v>
      </c>
      <c r="E64" s="639">
        <v>0.5</v>
      </c>
      <c r="F64" s="646">
        <v>558412</v>
      </c>
    </row>
    <row r="65" spans="1:6" ht="12.75" x14ac:dyDescent="0.2">
      <c r="A65" s="17">
        <v>6</v>
      </c>
      <c r="B65" s="647" t="s">
        <v>2728</v>
      </c>
      <c r="C65" s="1229"/>
      <c r="D65" s="17" t="s">
        <v>3300</v>
      </c>
      <c r="E65" s="639" t="s">
        <v>1827</v>
      </c>
      <c r="F65" s="646">
        <v>1116824</v>
      </c>
    </row>
    <row r="66" spans="1:6" ht="12.75" x14ac:dyDescent="0.2">
      <c r="A66" s="17">
        <v>7</v>
      </c>
      <c r="B66" s="647" t="s">
        <v>2729</v>
      </c>
      <c r="C66" s="1229"/>
      <c r="D66" s="17" t="s">
        <v>3300</v>
      </c>
      <c r="E66" s="639" t="s">
        <v>1827</v>
      </c>
      <c r="F66" s="646">
        <v>1116824</v>
      </c>
    </row>
    <row r="67" spans="1:6" ht="12.75" x14ac:dyDescent="0.2">
      <c r="A67" s="17">
        <v>8</v>
      </c>
      <c r="B67" s="647" t="s">
        <v>2730</v>
      </c>
      <c r="C67" s="1229"/>
      <c r="D67" s="17" t="s">
        <v>3300</v>
      </c>
      <c r="E67" s="639" t="s">
        <v>1827</v>
      </c>
      <c r="F67" s="646">
        <v>1116824</v>
      </c>
    </row>
    <row r="68" spans="1:6" ht="12.75" x14ac:dyDescent="0.2">
      <c r="A68" s="17">
        <v>9</v>
      </c>
      <c r="B68" s="647" t="s">
        <v>2731</v>
      </c>
      <c r="C68" s="1229"/>
      <c r="D68" s="17" t="s">
        <v>3301</v>
      </c>
      <c r="E68" s="639">
        <v>0.5</v>
      </c>
      <c r="F68" s="646">
        <v>558412</v>
      </c>
    </row>
    <row r="69" spans="1:6" ht="12.75" x14ac:dyDescent="0.2">
      <c r="A69" s="17">
        <v>10</v>
      </c>
      <c r="B69" s="647" t="s">
        <v>2732</v>
      </c>
      <c r="C69" s="1229"/>
      <c r="D69" s="17" t="s">
        <v>3301</v>
      </c>
      <c r="E69" s="639">
        <v>0.5</v>
      </c>
      <c r="F69" s="646">
        <v>558412</v>
      </c>
    </row>
    <row r="70" spans="1:6" ht="12.75" x14ac:dyDescent="0.2">
      <c r="A70" s="17">
        <v>11</v>
      </c>
      <c r="B70" s="647" t="s">
        <v>2733</v>
      </c>
      <c r="C70" s="1229"/>
      <c r="D70" s="17" t="s">
        <v>3301</v>
      </c>
      <c r="E70" s="639">
        <v>0.5</v>
      </c>
      <c r="F70" s="646">
        <v>558412</v>
      </c>
    </row>
    <row r="71" spans="1:6" ht="12.75" x14ac:dyDescent="0.2">
      <c r="A71" s="17">
        <v>12</v>
      </c>
      <c r="B71" s="647" t="s">
        <v>2734</v>
      </c>
      <c r="C71" s="1229"/>
      <c r="D71" s="17" t="s">
        <v>3300</v>
      </c>
      <c r="E71" s="639" t="s">
        <v>1827</v>
      </c>
      <c r="F71" s="646">
        <v>1116824</v>
      </c>
    </row>
    <row r="72" spans="1:6" ht="12.75" x14ac:dyDescent="0.2">
      <c r="A72" s="17">
        <v>13</v>
      </c>
      <c r="B72" s="647" t="s">
        <v>2735</v>
      </c>
      <c r="C72" s="1229"/>
      <c r="D72" s="17" t="s">
        <v>3300</v>
      </c>
      <c r="E72" s="639" t="s">
        <v>1827</v>
      </c>
      <c r="F72" s="646">
        <v>1116824</v>
      </c>
    </row>
    <row r="73" spans="1:6" ht="12.75" x14ac:dyDescent="0.2">
      <c r="A73" s="17">
        <v>14</v>
      </c>
      <c r="B73" s="647" t="s">
        <v>2736</v>
      </c>
      <c r="C73" s="1229"/>
      <c r="D73" s="17" t="s">
        <v>3301</v>
      </c>
      <c r="E73" s="639">
        <v>0.5</v>
      </c>
      <c r="F73" s="646">
        <v>558412</v>
      </c>
    </row>
    <row r="74" spans="1:6" ht="12.75" x14ac:dyDescent="0.2">
      <c r="A74" s="17">
        <v>15</v>
      </c>
      <c r="B74" s="647" t="s">
        <v>2737</v>
      </c>
      <c r="C74" s="1229"/>
      <c r="D74" s="17" t="s">
        <v>3300</v>
      </c>
      <c r="E74" s="639" t="s">
        <v>1827</v>
      </c>
      <c r="F74" s="646">
        <v>1116824</v>
      </c>
    </row>
    <row r="75" spans="1:6" ht="12.75" x14ac:dyDescent="0.2">
      <c r="A75" s="17">
        <v>16</v>
      </c>
      <c r="B75" s="647" t="s">
        <v>2738</v>
      </c>
      <c r="C75" s="1229"/>
      <c r="D75" s="17" t="s">
        <v>3300</v>
      </c>
      <c r="E75" s="639" t="s">
        <v>1827</v>
      </c>
      <c r="F75" s="646">
        <v>1116824</v>
      </c>
    </row>
    <row r="76" spans="1:6" ht="12.75" x14ac:dyDescent="0.2">
      <c r="A76" s="17">
        <v>17</v>
      </c>
      <c r="B76" s="647" t="s">
        <v>2739</v>
      </c>
      <c r="C76" s="1229"/>
      <c r="D76" s="17" t="s">
        <v>3300</v>
      </c>
      <c r="E76" s="639" t="s">
        <v>1827</v>
      </c>
      <c r="F76" s="646">
        <v>1116824</v>
      </c>
    </row>
    <row r="77" spans="1:6" ht="12.75" x14ac:dyDescent="0.2">
      <c r="A77" s="17">
        <v>18</v>
      </c>
      <c r="B77" s="647" t="s">
        <v>2740</v>
      </c>
      <c r="C77" s="1229"/>
      <c r="D77" s="17" t="s">
        <v>3300</v>
      </c>
      <c r="E77" s="639" t="s">
        <v>1827</v>
      </c>
      <c r="F77" s="646">
        <v>1116824</v>
      </c>
    </row>
    <row r="78" spans="1:6" ht="12.75" x14ac:dyDescent="0.2">
      <c r="A78" s="17">
        <v>19</v>
      </c>
      <c r="B78" s="647" t="s">
        <v>2741</v>
      </c>
      <c r="C78" s="1229"/>
      <c r="D78" s="17" t="s">
        <v>3300</v>
      </c>
      <c r="E78" s="639" t="s">
        <v>1827</v>
      </c>
      <c r="F78" s="646">
        <v>1116824</v>
      </c>
    </row>
    <row r="79" spans="1:6" ht="12.75" x14ac:dyDescent="0.2">
      <c r="A79" s="17">
        <v>20</v>
      </c>
      <c r="B79" s="647" t="s">
        <v>2742</v>
      </c>
      <c r="C79" s="1229"/>
      <c r="D79" s="17" t="s">
        <v>3301</v>
      </c>
      <c r="E79" s="639">
        <v>0.5</v>
      </c>
      <c r="F79" s="646">
        <v>558412</v>
      </c>
    </row>
    <row r="80" spans="1:6" ht="12.75" x14ac:dyDescent="0.2">
      <c r="A80" s="17">
        <v>21</v>
      </c>
      <c r="B80" s="647" t="s">
        <v>2743</v>
      </c>
      <c r="C80" s="1229"/>
      <c r="D80" s="17" t="s">
        <v>3300</v>
      </c>
      <c r="E80" s="639" t="s">
        <v>1827</v>
      </c>
      <c r="F80" s="646">
        <v>1116824</v>
      </c>
    </row>
    <row r="81" spans="1:6" ht="12.75" x14ac:dyDescent="0.2">
      <c r="A81" s="17"/>
      <c r="B81" s="643" t="s">
        <v>1120</v>
      </c>
      <c r="C81" s="639"/>
      <c r="D81" s="17"/>
      <c r="E81" s="639"/>
      <c r="F81" s="644">
        <v>8934592</v>
      </c>
    </row>
    <row r="82" spans="1:6" ht="12.75" x14ac:dyDescent="0.2">
      <c r="A82" s="17">
        <v>1</v>
      </c>
      <c r="B82" s="647" t="s">
        <v>2744</v>
      </c>
      <c r="C82" s="1229" t="s">
        <v>2672</v>
      </c>
      <c r="D82" s="17" t="s">
        <v>3301</v>
      </c>
      <c r="E82" s="639">
        <v>0.5</v>
      </c>
      <c r="F82" s="646">
        <v>558412</v>
      </c>
    </row>
    <row r="83" spans="1:6" ht="12.75" x14ac:dyDescent="0.2">
      <c r="A83" s="17">
        <v>2</v>
      </c>
      <c r="B83" s="647" t="s">
        <v>2745</v>
      </c>
      <c r="C83" s="1229"/>
      <c r="D83" s="17" t="s">
        <v>3301</v>
      </c>
      <c r="E83" s="639">
        <v>0.5</v>
      </c>
      <c r="F83" s="646">
        <v>558412</v>
      </c>
    </row>
    <row r="84" spans="1:6" ht="12.75" x14ac:dyDescent="0.2">
      <c r="A84" s="17">
        <v>3</v>
      </c>
      <c r="B84" s="647" t="s">
        <v>2746</v>
      </c>
      <c r="C84" s="1229"/>
      <c r="D84" s="17" t="s">
        <v>3300</v>
      </c>
      <c r="E84" s="639" t="s">
        <v>1827</v>
      </c>
      <c r="F84" s="646">
        <v>1116824</v>
      </c>
    </row>
    <row r="85" spans="1:6" ht="12.75" x14ac:dyDescent="0.2">
      <c r="A85" s="17">
        <v>4</v>
      </c>
      <c r="B85" s="647" t="s">
        <v>2747</v>
      </c>
      <c r="C85" s="1229"/>
      <c r="D85" s="17" t="s">
        <v>3300</v>
      </c>
      <c r="E85" s="639" t="s">
        <v>1827</v>
      </c>
      <c r="F85" s="646">
        <v>1116824</v>
      </c>
    </row>
    <row r="86" spans="1:6" ht="12.75" x14ac:dyDescent="0.2">
      <c r="A86" s="17">
        <v>5</v>
      </c>
      <c r="B86" s="647" t="s">
        <v>2748</v>
      </c>
      <c r="C86" s="1229"/>
      <c r="D86" s="17" t="s">
        <v>3300</v>
      </c>
      <c r="E86" s="639" t="s">
        <v>1827</v>
      </c>
      <c r="F86" s="646">
        <v>1116824</v>
      </c>
    </row>
    <row r="87" spans="1:6" ht="12.75" x14ac:dyDescent="0.2">
      <c r="A87" s="17">
        <v>6</v>
      </c>
      <c r="B87" s="647" t="s">
        <v>2749</v>
      </c>
      <c r="C87" s="1229"/>
      <c r="D87" s="17" t="s">
        <v>3300</v>
      </c>
      <c r="E87" s="639" t="s">
        <v>1827</v>
      </c>
      <c r="F87" s="646">
        <v>1116824</v>
      </c>
    </row>
    <row r="88" spans="1:6" ht="12.75" x14ac:dyDescent="0.2">
      <c r="A88" s="17">
        <v>7</v>
      </c>
      <c r="B88" s="647" t="s">
        <v>2750</v>
      </c>
      <c r="C88" s="1229"/>
      <c r="D88" s="17" t="s">
        <v>3300</v>
      </c>
      <c r="E88" s="639" t="s">
        <v>1827</v>
      </c>
      <c r="F88" s="646">
        <v>1116824</v>
      </c>
    </row>
    <row r="89" spans="1:6" ht="12.75" x14ac:dyDescent="0.2">
      <c r="A89" s="17">
        <v>8</v>
      </c>
      <c r="B89" s="647" t="s">
        <v>2751</v>
      </c>
      <c r="C89" s="1229"/>
      <c r="D89" s="17" t="s">
        <v>3300</v>
      </c>
      <c r="E89" s="639" t="s">
        <v>1827</v>
      </c>
      <c r="F89" s="646">
        <v>1116824</v>
      </c>
    </row>
    <row r="90" spans="1:6" ht="12.75" x14ac:dyDescent="0.2">
      <c r="A90" s="17">
        <v>9</v>
      </c>
      <c r="B90" s="647" t="s">
        <v>2752</v>
      </c>
      <c r="C90" s="1229"/>
      <c r="D90" s="17" t="s">
        <v>3300</v>
      </c>
      <c r="E90" s="639" t="s">
        <v>1827</v>
      </c>
      <c r="F90" s="646">
        <v>1116824</v>
      </c>
    </row>
    <row r="91" spans="1:6" ht="12.75" x14ac:dyDescent="0.2">
      <c r="A91" s="17"/>
      <c r="B91" s="643" t="s">
        <v>1122</v>
      </c>
      <c r="C91" s="639"/>
      <c r="D91" s="17"/>
      <c r="E91" s="639"/>
      <c r="F91" s="644">
        <v>13960300</v>
      </c>
    </row>
    <row r="92" spans="1:6" ht="12.75" x14ac:dyDescent="0.2">
      <c r="A92" s="17">
        <v>1</v>
      </c>
      <c r="B92" s="647" t="s">
        <v>2753</v>
      </c>
      <c r="C92" s="1230" t="s">
        <v>2672</v>
      </c>
      <c r="D92" s="17" t="s">
        <v>3301</v>
      </c>
      <c r="E92" s="639">
        <v>0.5</v>
      </c>
      <c r="F92" s="646">
        <v>558412</v>
      </c>
    </row>
    <row r="93" spans="1:6" ht="12.75" x14ac:dyDescent="0.2">
      <c r="A93" s="17">
        <v>2</v>
      </c>
      <c r="B93" s="647" t="s">
        <v>2754</v>
      </c>
      <c r="C93" s="1231"/>
      <c r="D93" s="17" t="s">
        <v>3301</v>
      </c>
      <c r="E93" s="639">
        <v>0.5</v>
      </c>
      <c r="F93" s="646">
        <v>558412</v>
      </c>
    </row>
    <row r="94" spans="1:6" ht="12.75" x14ac:dyDescent="0.2">
      <c r="A94" s="17">
        <v>3</v>
      </c>
      <c r="B94" s="647" t="s">
        <v>2755</v>
      </c>
      <c r="C94" s="1231"/>
      <c r="D94" s="17" t="s">
        <v>3301</v>
      </c>
      <c r="E94" s="639">
        <v>0.5</v>
      </c>
      <c r="F94" s="646">
        <v>558412</v>
      </c>
    </row>
    <row r="95" spans="1:6" ht="12.75" x14ac:dyDescent="0.2">
      <c r="A95" s="17">
        <v>4</v>
      </c>
      <c r="B95" s="647" t="s">
        <v>2756</v>
      </c>
      <c r="C95" s="1231"/>
      <c r="D95" s="17" t="s">
        <v>3301</v>
      </c>
      <c r="E95" s="639">
        <v>0.5</v>
      </c>
      <c r="F95" s="646">
        <v>558412</v>
      </c>
    </row>
    <row r="96" spans="1:6" ht="12.75" x14ac:dyDescent="0.2">
      <c r="A96" s="17">
        <v>5</v>
      </c>
      <c r="B96" s="647" t="s">
        <v>2757</v>
      </c>
      <c r="C96" s="1231"/>
      <c r="D96" s="17" t="s">
        <v>3301</v>
      </c>
      <c r="E96" s="639">
        <v>0.5</v>
      </c>
      <c r="F96" s="646">
        <v>558412</v>
      </c>
    </row>
    <row r="97" spans="1:6" ht="12.75" x14ac:dyDescent="0.2">
      <c r="A97" s="17">
        <v>6</v>
      </c>
      <c r="B97" s="647" t="s">
        <v>2758</v>
      </c>
      <c r="C97" s="1231"/>
      <c r="D97" s="17" t="s">
        <v>3301</v>
      </c>
      <c r="E97" s="639">
        <v>0.5</v>
      </c>
      <c r="F97" s="646">
        <v>558412</v>
      </c>
    </row>
    <row r="98" spans="1:6" ht="12.75" x14ac:dyDescent="0.2">
      <c r="A98" s="17">
        <v>7</v>
      </c>
      <c r="B98" s="647" t="s">
        <v>2759</v>
      </c>
      <c r="C98" s="1231"/>
      <c r="D98" s="17" t="s">
        <v>3301</v>
      </c>
      <c r="E98" s="639">
        <v>0.5</v>
      </c>
      <c r="F98" s="646">
        <v>558412</v>
      </c>
    </row>
    <row r="99" spans="1:6" ht="12.75" x14ac:dyDescent="0.2">
      <c r="A99" s="17">
        <v>8</v>
      </c>
      <c r="B99" s="647" t="s">
        <v>2760</v>
      </c>
      <c r="C99" s="1231"/>
      <c r="D99" s="17" t="s">
        <v>3301</v>
      </c>
      <c r="E99" s="639">
        <v>0.5</v>
      </c>
      <c r="F99" s="646">
        <v>558412</v>
      </c>
    </row>
    <row r="100" spans="1:6" ht="12.75" x14ac:dyDescent="0.2">
      <c r="A100" s="17">
        <v>9</v>
      </c>
      <c r="B100" s="647" t="s">
        <v>2761</v>
      </c>
      <c r="C100" s="1231"/>
      <c r="D100" s="17" t="s">
        <v>3301</v>
      </c>
      <c r="E100" s="639">
        <v>0.5</v>
      </c>
      <c r="F100" s="646">
        <v>558412</v>
      </c>
    </row>
    <row r="101" spans="1:6" ht="12.75" x14ac:dyDescent="0.2">
      <c r="A101" s="17">
        <v>10</v>
      </c>
      <c r="B101" s="647" t="s">
        <v>2762</v>
      </c>
      <c r="C101" s="1231"/>
      <c r="D101" s="17" t="s">
        <v>3301</v>
      </c>
      <c r="E101" s="639">
        <v>0.5</v>
      </c>
      <c r="F101" s="646">
        <v>558412</v>
      </c>
    </row>
    <row r="102" spans="1:6" ht="12.75" x14ac:dyDescent="0.2">
      <c r="A102" s="17">
        <v>11</v>
      </c>
      <c r="B102" s="647" t="s">
        <v>2763</v>
      </c>
      <c r="C102" s="1231"/>
      <c r="D102" s="17" t="s">
        <v>3301</v>
      </c>
      <c r="E102" s="639">
        <v>0.5</v>
      </c>
      <c r="F102" s="646">
        <v>558412</v>
      </c>
    </row>
    <row r="103" spans="1:6" ht="12.75" x14ac:dyDescent="0.2">
      <c r="A103" s="17">
        <v>12</v>
      </c>
      <c r="B103" s="647" t="s">
        <v>2764</v>
      </c>
      <c r="C103" s="1231"/>
      <c r="D103" s="17" t="s">
        <v>3301</v>
      </c>
      <c r="E103" s="639">
        <v>0.5</v>
      </c>
      <c r="F103" s="646">
        <v>558412</v>
      </c>
    </row>
    <row r="104" spans="1:6" ht="12.75" x14ac:dyDescent="0.2">
      <c r="A104" s="17">
        <v>13</v>
      </c>
      <c r="B104" s="647" t="s">
        <v>2765</v>
      </c>
      <c r="C104" s="1231"/>
      <c r="D104" s="17" t="s">
        <v>3300</v>
      </c>
      <c r="E104" s="639" t="s">
        <v>1827</v>
      </c>
      <c r="F104" s="646">
        <v>1116824</v>
      </c>
    </row>
    <row r="105" spans="1:6" ht="12.75" x14ac:dyDescent="0.2">
      <c r="A105" s="17">
        <v>14</v>
      </c>
      <c r="B105" s="647" t="s">
        <v>2766</v>
      </c>
      <c r="C105" s="1231"/>
      <c r="D105" s="17" t="s">
        <v>3300</v>
      </c>
      <c r="E105" s="639" t="s">
        <v>1827</v>
      </c>
      <c r="F105" s="646">
        <v>1116824</v>
      </c>
    </row>
    <row r="106" spans="1:6" ht="12.75" x14ac:dyDescent="0.2">
      <c r="A106" s="17">
        <v>15</v>
      </c>
      <c r="B106" s="647" t="s">
        <v>2767</v>
      </c>
      <c r="C106" s="1231"/>
      <c r="D106" s="17" t="s">
        <v>3300</v>
      </c>
      <c r="E106" s="639" t="s">
        <v>1827</v>
      </c>
      <c r="F106" s="646">
        <v>1116824</v>
      </c>
    </row>
    <row r="107" spans="1:6" ht="12.75" x14ac:dyDescent="0.2">
      <c r="A107" s="17">
        <v>16</v>
      </c>
      <c r="B107" s="647" t="s">
        <v>2768</v>
      </c>
      <c r="C107" s="1231"/>
      <c r="D107" s="17" t="s">
        <v>3300</v>
      </c>
      <c r="E107" s="639" t="s">
        <v>1827</v>
      </c>
      <c r="F107" s="646">
        <v>1116824</v>
      </c>
    </row>
    <row r="108" spans="1:6" ht="12.75" x14ac:dyDescent="0.2">
      <c r="A108" s="17">
        <v>17</v>
      </c>
      <c r="B108" s="647" t="s">
        <v>2769</v>
      </c>
      <c r="C108" s="1231"/>
      <c r="D108" s="17" t="s">
        <v>3300</v>
      </c>
      <c r="E108" s="639" t="s">
        <v>1827</v>
      </c>
      <c r="F108" s="646">
        <v>1116824</v>
      </c>
    </row>
    <row r="109" spans="1:6" ht="12.75" x14ac:dyDescent="0.2">
      <c r="A109" s="17">
        <v>18</v>
      </c>
      <c r="B109" s="647" t="s">
        <v>2770</v>
      </c>
      <c r="C109" s="1231"/>
      <c r="D109" s="17" t="s">
        <v>3301</v>
      </c>
      <c r="E109" s="639">
        <v>0.5</v>
      </c>
      <c r="F109" s="646">
        <v>558412</v>
      </c>
    </row>
    <row r="110" spans="1:6" ht="12.75" x14ac:dyDescent="0.2">
      <c r="A110" s="17">
        <v>19</v>
      </c>
      <c r="B110" s="647" t="s">
        <v>2771</v>
      </c>
      <c r="C110" s="1232"/>
      <c r="D110" s="17" t="s">
        <v>3300</v>
      </c>
      <c r="E110" s="639" t="s">
        <v>1827</v>
      </c>
      <c r="F110" s="646">
        <v>1116824</v>
      </c>
    </row>
    <row r="111" spans="1:6" ht="12.75" x14ac:dyDescent="0.2">
      <c r="A111" s="17"/>
      <c r="B111" s="643" t="s">
        <v>1124</v>
      </c>
      <c r="C111" s="639"/>
      <c r="D111" s="17"/>
      <c r="E111" s="639"/>
      <c r="F111" s="644">
        <v>24881682</v>
      </c>
    </row>
    <row r="112" spans="1:6" ht="12.75" x14ac:dyDescent="0.2">
      <c r="A112" s="17">
        <v>1</v>
      </c>
      <c r="B112" s="647" t="s">
        <v>2772</v>
      </c>
      <c r="C112" s="1229" t="s">
        <v>2672</v>
      </c>
      <c r="D112" s="17" t="s">
        <v>3301</v>
      </c>
      <c r="E112" s="639">
        <v>0.5</v>
      </c>
      <c r="F112" s="646">
        <v>558412</v>
      </c>
    </row>
    <row r="113" spans="1:6" ht="12.75" x14ac:dyDescent="0.2">
      <c r="A113" s="17">
        <v>2</v>
      </c>
      <c r="B113" s="647" t="s">
        <v>2773</v>
      </c>
      <c r="C113" s="1229"/>
      <c r="D113" s="17" t="s">
        <v>3301</v>
      </c>
      <c r="E113" s="639">
        <v>0.5</v>
      </c>
      <c r="F113" s="646">
        <v>558412</v>
      </c>
    </row>
    <row r="114" spans="1:6" ht="12.75" x14ac:dyDescent="0.2">
      <c r="A114" s="17">
        <v>3</v>
      </c>
      <c r="B114" s="647" t="s">
        <v>2774</v>
      </c>
      <c r="C114" s="1229"/>
      <c r="D114" s="17" t="s">
        <v>3301</v>
      </c>
      <c r="E114" s="639">
        <v>0.5</v>
      </c>
      <c r="F114" s="646">
        <v>558412</v>
      </c>
    </row>
    <row r="115" spans="1:6" ht="12.75" x14ac:dyDescent="0.2">
      <c r="A115" s="17">
        <v>4</v>
      </c>
      <c r="B115" s="647" t="s">
        <v>2775</v>
      </c>
      <c r="C115" s="1229"/>
      <c r="D115" s="17" t="s">
        <v>3301</v>
      </c>
      <c r="E115" s="639">
        <v>0.5</v>
      </c>
      <c r="F115" s="646">
        <v>558412</v>
      </c>
    </row>
    <row r="116" spans="1:6" ht="12.75" x14ac:dyDescent="0.2">
      <c r="A116" s="17">
        <v>5</v>
      </c>
      <c r="B116" s="647" t="s">
        <v>2776</v>
      </c>
      <c r="C116" s="1229"/>
      <c r="D116" s="17" t="s">
        <v>3301</v>
      </c>
      <c r="E116" s="639">
        <v>0.5</v>
      </c>
      <c r="F116" s="646">
        <v>558412</v>
      </c>
    </row>
    <row r="117" spans="1:6" ht="12.75" x14ac:dyDescent="0.2">
      <c r="A117" s="17">
        <v>6</v>
      </c>
      <c r="B117" s="647" t="s">
        <v>2777</v>
      </c>
      <c r="C117" s="1229"/>
      <c r="D117" s="17" t="s">
        <v>3301</v>
      </c>
      <c r="E117" s="639">
        <v>0.5</v>
      </c>
      <c r="F117" s="646">
        <v>558412</v>
      </c>
    </row>
    <row r="118" spans="1:6" ht="12.75" x14ac:dyDescent="0.2">
      <c r="A118" s="17">
        <v>7</v>
      </c>
      <c r="B118" s="647" t="s">
        <v>2778</v>
      </c>
      <c r="C118" s="1229"/>
      <c r="D118" s="17" t="s">
        <v>3301</v>
      </c>
      <c r="E118" s="639">
        <v>0.5</v>
      </c>
      <c r="F118" s="646">
        <v>558412</v>
      </c>
    </row>
    <row r="119" spans="1:6" ht="12.75" x14ac:dyDescent="0.2">
      <c r="A119" s="17">
        <v>8</v>
      </c>
      <c r="B119" s="647" t="s">
        <v>2779</v>
      </c>
      <c r="C119" s="1229"/>
      <c r="D119" s="17" t="s">
        <v>3301</v>
      </c>
      <c r="E119" s="639">
        <v>0.5</v>
      </c>
      <c r="F119" s="646">
        <v>558412</v>
      </c>
    </row>
    <row r="120" spans="1:6" ht="12.75" x14ac:dyDescent="0.2">
      <c r="A120" s="17">
        <v>9</v>
      </c>
      <c r="B120" s="647" t="s">
        <v>2707</v>
      </c>
      <c r="C120" s="1229"/>
      <c r="D120" s="17" t="s">
        <v>3301</v>
      </c>
      <c r="E120" s="639">
        <v>0.5</v>
      </c>
      <c r="F120" s="646">
        <v>558412</v>
      </c>
    </row>
    <row r="121" spans="1:6" ht="12.75" x14ac:dyDescent="0.2">
      <c r="A121" s="17">
        <v>10</v>
      </c>
      <c r="B121" s="647" t="s">
        <v>2780</v>
      </c>
      <c r="C121" s="1229"/>
      <c r="D121" s="17" t="s">
        <v>3301</v>
      </c>
      <c r="E121" s="639">
        <v>0.5</v>
      </c>
      <c r="F121" s="646">
        <v>558412</v>
      </c>
    </row>
    <row r="122" spans="1:6" ht="12.75" x14ac:dyDescent="0.2">
      <c r="A122" s="17">
        <v>11</v>
      </c>
      <c r="B122" s="647" t="s">
        <v>2781</v>
      </c>
      <c r="C122" s="1229"/>
      <c r="D122" s="17" t="s">
        <v>3301</v>
      </c>
      <c r="E122" s="639">
        <v>0.5</v>
      </c>
      <c r="F122" s="646">
        <v>558412</v>
      </c>
    </row>
    <row r="123" spans="1:6" ht="12.75" x14ac:dyDescent="0.2">
      <c r="A123" s="17">
        <v>12</v>
      </c>
      <c r="B123" s="647" t="s">
        <v>2782</v>
      </c>
      <c r="C123" s="1229"/>
      <c r="D123" s="17" t="s">
        <v>3301</v>
      </c>
      <c r="E123" s="639">
        <v>0.5</v>
      </c>
      <c r="F123" s="646">
        <v>558412</v>
      </c>
    </row>
    <row r="124" spans="1:6" ht="12.75" x14ac:dyDescent="0.2">
      <c r="A124" s="17">
        <v>13</v>
      </c>
      <c r="B124" s="647" t="s">
        <v>2783</v>
      </c>
      <c r="C124" s="1229"/>
      <c r="D124" s="17" t="s">
        <v>3300</v>
      </c>
      <c r="E124" s="639" t="s">
        <v>1827</v>
      </c>
      <c r="F124" s="646">
        <v>1116824</v>
      </c>
    </row>
    <row r="125" spans="1:6" ht="12.75" x14ac:dyDescent="0.2">
      <c r="A125" s="17">
        <v>14</v>
      </c>
      <c r="B125" s="647" t="s">
        <v>2784</v>
      </c>
      <c r="C125" s="1229"/>
      <c r="D125" s="17" t="s">
        <v>3301</v>
      </c>
      <c r="E125" s="639">
        <v>0.5</v>
      </c>
      <c r="F125" s="646">
        <v>558412</v>
      </c>
    </row>
    <row r="126" spans="1:6" ht="12.75" x14ac:dyDescent="0.2">
      <c r="A126" s="17">
        <v>15</v>
      </c>
      <c r="B126" s="647" t="s">
        <v>2785</v>
      </c>
      <c r="C126" s="1229"/>
      <c r="D126" s="17" t="s">
        <v>3300</v>
      </c>
      <c r="E126" s="639" t="s">
        <v>1827</v>
      </c>
      <c r="F126" s="646">
        <v>1116824</v>
      </c>
    </row>
    <row r="127" spans="1:6" ht="12.75" x14ac:dyDescent="0.2">
      <c r="A127" s="17">
        <v>16</v>
      </c>
      <c r="B127" s="647" t="s">
        <v>2786</v>
      </c>
      <c r="C127" s="1229"/>
      <c r="D127" s="17" t="s">
        <v>3300</v>
      </c>
      <c r="E127" s="639" t="s">
        <v>1827</v>
      </c>
      <c r="F127" s="646">
        <v>1116824</v>
      </c>
    </row>
    <row r="128" spans="1:6" ht="12.75" x14ac:dyDescent="0.2">
      <c r="A128" s="17">
        <v>17</v>
      </c>
      <c r="B128" s="647" t="s">
        <v>2787</v>
      </c>
      <c r="C128" s="1229"/>
      <c r="D128" s="17" t="s">
        <v>3300</v>
      </c>
      <c r="E128" s="639" t="s">
        <v>1827</v>
      </c>
      <c r="F128" s="646">
        <v>1116824</v>
      </c>
    </row>
    <row r="129" spans="1:6" ht="12.75" x14ac:dyDescent="0.2">
      <c r="A129" s="17">
        <v>18</v>
      </c>
      <c r="B129" s="647" t="s">
        <v>2788</v>
      </c>
      <c r="C129" s="1229"/>
      <c r="D129" s="17" t="s">
        <v>3300</v>
      </c>
      <c r="E129" s="639" t="s">
        <v>1827</v>
      </c>
      <c r="F129" s="646">
        <v>1116824</v>
      </c>
    </row>
    <row r="130" spans="1:6" ht="12.75" x14ac:dyDescent="0.2">
      <c r="A130" s="17">
        <v>19</v>
      </c>
      <c r="B130" s="647" t="s">
        <v>2789</v>
      </c>
      <c r="C130" s="1229"/>
      <c r="D130" s="17" t="s">
        <v>3301</v>
      </c>
      <c r="E130" s="639">
        <v>0.5</v>
      </c>
      <c r="F130" s="646">
        <v>558412</v>
      </c>
    </row>
    <row r="131" spans="1:6" ht="12.75" x14ac:dyDescent="0.2">
      <c r="A131" s="17">
        <v>20</v>
      </c>
      <c r="B131" s="647" t="s">
        <v>2790</v>
      </c>
      <c r="C131" s="1229"/>
      <c r="D131" s="17" t="s">
        <v>3300</v>
      </c>
      <c r="E131" s="639" t="s">
        <v>1827</v>
      </c>
      <c r="F131" s="646">
        <v>1116824</v>
      </c>
    </row>
    <row r="132" spans="1:6" ht="12.75" x14ac:dyDescent="0.2">
      <c r="A132" s="17">
        <v>21</v>
      </c>
      <c r="B132" s="647" t="s">
        <v>2791</v>
      </c>
      <c r="C132" s="1229"/>
      <c r="D132" s="17" t="s">
        <v>3300</v>
      </c>
      <c r="E132" s="639" t="s">
        <v>1827</v>
      </c>
      <c r="F132" s="646">
        <v>1116824</v>
      </c>
    </row>
    <row r="133" spans="1:6" ht="12.75" x14ac:dyDescent="0.2">
      <c r="A133" s="17">
        <v>22</v>
      </c>
      <c r="B133" s="647" t="s">
        <v>2792</v>
      </c>
      <c r="C133" s="1229"/>
      <c r="D133" s="17" t="s">
        <v>3300</v>
      </c>
      <c r="E133" s="639" t="s">
        <v>1827</v>
      </c>
      <c r="F133" s="646">
        <v>1116824</v>
      </c>
    </row>
    <row r="134" spans="1:6" ht="12.75" x14ac:dyDescent="0.2">
      <c r="A134" s="17">
        <v>23</v>
      </c>
      <c r="B134" s="647" t="s">
        <v>2793</v>
      </c>
      <c r="C134" s="1229"/>
      <c r="D134" s="17" t="s">
        <v>3300</v>
      </c>
      <c r="E134" s="639" t="s">
        <v>1827</v>
      </c>
      <c r="F134" s="646">
        <v>1116824</v>
      </c>
    </row>
    <row r="135" spans="1:6" ht="12.75" x14ac:dyDescent="0.2">
      <c r="A135" s="17">
        <v>24</v>
      </c>
      <c r="B135" s="647" t="s">
        <v>2794</v>
      </c>
      <c r="C135" s="1229"/>
      <c r="D135" s="17" t="s">
        <v>3301</v>
      </c>
      <c r="E135" s="639">
        <v>0.5</v>
      </c>
      <c r="F135" s="646">
        <v>558412</v>
      </c>
    </row>
    <row r="136" spans="1:6" ht="12.75" x14ac:dyDescent="0.2">
      <c r="A136" s="17">
        <v>25</v>
      </c>
      <c r="B136" s="647" t="s">
        <v>2795</v>
      </c>
      <c r="C136" s="1229"/>
      <c r="D136" s="17" t="s">
        <v>3300</v>
      </c>
      <c r="E136" s="639" t="s">
        <v>1827</v>
      </c>
      <c r="F136" s="646">
        <v>1116824</v>
      </c>
    </row>
    <row r="137" spans="1:6" ht="12.75" x14ac:dyDescent="0.2">
      <c r="A137" s="17">
        <v>26</v>
      </c>
      <c r="B137" s="647" t="s">
        <v>2796</v>
      </c>
      <c r="C137" s="1229"/>
      <c r="D137" s="17" t="s">
        <v>3300</v>
      </c>
      <c r="E137" s="639" t="s">
        <v>1827</v>
      </c>
      <c r="F137" s="646">
        <v>1116824</v>
      </c>
    </row>
    <row r="138" spans="1:6" ht="12.75" x14ac:dyDescent="0.2">
      <c r="A138" s="17">
        <v>27</v>
      </c>
      <c r="B138" s="647" t="s">
        <v>2797</v>
      </c>
      <c r="C138" s="1229"/>
      <c r="D138" s="17" t="s">
        <v>3300</v>
      </c>
      <c r="E138" s="639" t="s">
        <v>1827</v>
      </c>
      <c r="F138" s="646">
        <v>1116824</v>
      </c>
    </row>
    <row r="139" spans="1:6" ht="12.75" x14ac:dyDescent="0.2">
      <c r="A139" s="17">
        <v>28</v>
      </c>
      <c r="B139" s="647" t="s">
        <v>2798</v>
      </c>
      <c r="C139" s="1229"/>
      <c r="D139" s="17" t="s">
        <v>3300</v>
      </c>
      <c r="E139" s="639" t="s">
        <v>1827</v>
      </c>
      <c r="F139" s="646">
        <v>1116824</v>
      </c>
    </row>
    <row r="140" spans="1:6" ht="12.75" x14ac:dyDescent="0.2">
      <c r="A140" s="17">
        <v>29</v>
      </c>
      <c r="B140" s="647" t="s">
        <v>2799</v>
      </c>
      <c r="C140" s="639" t="s">
        <v>2800</v>
      </c>
      <c r="D140" s="17" t="s">
        <v>3300</v>
      </c>
      <c r="E140" s="639">
        <v>1</v>
      </c>
      <c r="F140" s="646">
        <v>1986790</v>
      </c>
    </row>
    <row r="141" spans="1:6" ht="12.75" x14ac:dyDescent="0.2">
      <c r="A141" s="17"/>
      <c r="B141" s="643" t="s">
        <v>1126</v>
      </c>
      <c r="C141" s="639"/>
      <c r="D141" s="17"/>
      <c r="E141" s="639"/>
      <c r="F141" s="644">
        <v>21219656</v>
      </c>
    </row>
    <row r="142" spans="1:6" ht="12.75" x14ac:dyDescent="0.2">
      <c r="A142" s="17">
        <v>1</v>
      </c>
      <c r="B142" s="647" t="s">
        <v>2801</v>
      </c>
      <c r="C142" s="1229" t="s">
        <v>2672</v>
      </c>
      <c r="D142" s="17" t="s">
        <v>3301</v>
      </c>
      <c r="E142" s="639">
        <v>0.5</v>
      </c>
      <c r="F142" s="646">
        <v>558412</v>
      </c>
    </row>
    <row r="143" spans="1:6" ht="12.75" x14ac:dyDescent="0.2">
      <c r="A143" s="17">
        <v>2</v>
      </c>
      <c r="B143" s="647" t="s">
        <v>2802</v>
      </c>
      <c r="C143" s="1229"/>
      <c r="D143" s="17" t="s">
        <v>3300</v>
      </c>
      <c r="E143" s="639" t="s">
        <v>1827</v>
      </c>
      <c r="F143" s="646">
        <v>1116824</v>
      </c>
    </row>
    <row r="144" spans="1:6" ht="12.75" x14ac:dyDescent="0.2">
      <c r="A144" s="17">
        <v>3</v>
      </c>
      <c r="B144" s="647" t="s">
        <v>2803</v>
      </c>
      <c r="C144" s="1229"/>
      <c r="D144" s="17" t="s">
        <v>3300</v>
      </c>
      <c r="E144" s="639" t="s">
        <v>1827</v>
      </c>
      <c r="F144" s="646">
        <v>1116824</v>
      </c>
    </row>
    <row r="145" spans="1:6" ht="12.75" x14ac:dyDescent="0.2">
      <c r="A145" s="17">
        <v>4</v>
      </c>
      <c r="B145" s="647" t="s">
        <v>2804</v>
      </c>
      <c r="C145" s="1229"/>
      <c r="D145" s="17" t="s">
        <v>3300</v>
      </c>
      <c r="E145" s="639" t="s">
        <v>1827</v>
      </c>
      <c r="F145" s="646">
        <v>1116824</v>
      </c>
    </row>
    <row r="146" spans="1:6" ht="12.75" x14ac:dyDescent="0.2">
      <c r="A146" s="17">
        <v>5</v>
      </c>
      <c r="B146" s="647" t="s">
        <v>2805</v>
      </c>
      <c r="C146" s="1229"/>
      <c r="D146" s="17" t="s">
        <v>3300</v>
      </c>
      <c r="E146" s="639" t="s">
        <v>1827</v>
      </c>
      <c r="F146" s="646">
        <v>1116824</v>
      </c>
    </row>
    <row r="147" spans="1:6" ht="12.75" x14ac:dyDescent="0.2">
      <c r="A147" s="17">
        <v>6</v>
      </c>
      <c r="B147" s="647" t="s">
        <v>2806</v>
      </c>
      <c r="C147" s="1229"/>
      <c r="D147" s="17" t="s">
        <v>3300</v>
      </c>
      <c r="E147" s="639" t="s">
        <v>1827</v>
      </c>
      <c r="F147" s="646">
        <v>1116824</v>
      </c>
    </row>
    <row r="148" spans="1:6" ht="12.75" x14ac:dyDescent="0.2">
      <c r="A148" s="17">
        <v>7</v>
      </c>
      <c r="B148" s="647" t="s">
        <v>2807</v>
      </c>
      <c r="C148" s="1229"/>
      <c r="D148" s="17" t="s">
        <v>3300</v>
      </c>
      <c r="E148" s="639" t="s">
        <v>1827</v>
      </c>
      <c r="F148" s="646">
        <v>1116824</v>
      </c>
    </row>
    <row r="149" spans="1:6" ht="12.75" x14ac:dyDescent="0.2">
      <c r="A149" s="17">
        <v>8</v>
      </c>
      <c r="B149" s="647" t="s">
        <v>2808</v>
      </c>
      <c r="C149" s="1229"/>
      <c r="D149" s="17" t="s">
        <v>3301</v>
      </c>
      <c r="E149" s="639">
        <v>0.5</v>
      </c>
      <c r="F149" s="646">
        <v>558412</v>
      </c>
    </row>
    <row r="150" spans="1:6" ht="12.75" x14ac:dyDescent="0.2">
      <c r="A150" s="17">
        <v>9</v>
      </c>
      <c r="B150" s="647" t="s">
        <v>2809</v>
      </c>
      <c r="C150" s="1229"/>
      <c r="D150" s="17" t="s">
        <v>3300</v>
      </c>
      <c r="E150" s="639" t="s">
        <v>1827</v>
      </c>
      <c r="F150" s="646">
        <v>1116824</v>
      </c>
    </row>
    <row r="151" spans="1:6" ht="12.75" x14ac:dyDescent="0.2">
      <c r="A151" s="17">
        <v>10</v>
      </c>
      <c r="B151" s="647" t="s">
        <v>2810</v>
      </c>
      <c r="C151" s="1229"/>
      <c r="D151" s="17" t="s">
        <v>3300</v>
      </c>
      <c r="E151" s="639" t="s">
        <v>1827</v>
      </c>
      <c r="F151" s="646">
        <v>1116824</v>
      </c>
    </row>
    <row r="152" spans="1:6" ht="12.75" x14ac:dyDescent="0.2">
      <c r="A152" s="17">
        <v>11</v>
      </c>
      <c r="B152" s="647" t="s">
        <v>2811</v>
      </c>
      <c r="C152" s="1229"/>
      <c r="D152" s="17" t="s">
        <v>3300</v>
      </c>
      <c r="E152" s="639" t="s">
        <v>1827</v>
      </c>
      <c r="F152" s="646">
        <v>1116824</v>
      </c>
    </row>
    <row r="153" spans="1:6" ht="12.75" x14ac:dyDescent="0.2">
      <c r="A153" s="17">
        <v>12</v>
      </c>
      <c r="B153" s="647" t="s">
        <v>2812</v>
      </c>
      <c r="C153" s="1229"/>
      <c r="D153" s="17" t="s">
        <v>3300</v>
      </c>
      <c r="E153" s="639" t="s">
        <v>1827</v>
      </c>
      <c r="F153" s="646">
        <v>1116824</v>
      </c>
    </row>
    <row r="154" spans="1:6" ht="12.75" x14ac:dyDescent="0.2">
      <c r="A154" s="17">
        <v>13</v>
      </c>
      <c r="B154" s="647" t="s">
        <v>2813</v>
      </c>
      <c r="C154" s="1229"/>
      <c r="D154" s="17" t="s">
        <v>3300</v>
      </c>
      <c r="E154" s="639" t="s">
        <v>1827</v>
      </c>
      <c r="F154" s="646">
        <v>1116824</v>
      </c>
    </row>
    <row r="155" spans="1:6" ht="12.75" x14ac:dyDescent="0.2">
      <c r="A155" s="17">
        <v>14</v>
      </c>
      <c r="B155" s="647" t="s">
        <v>2814</v>
      </c>
      <c r="C155" s="1229"/>
      <c r="D155" s="17" t="s">
        <v>3300</v>
      </c>
      <c r="E155" s="639" t="s">
        <v>1827</v>
      </c>
      <c r="F155" s="646">
        <v>1116824</v>
      </c>
    </row>
    <row r="156" spans="1:6" ht="12.75" x14ac:dyDescent="0.2">
      <c r="A156" s="17">
        <v>15</v>
      </c>
      <c r="B156" s="647" t="s">
        <v>2815</v>
      </c>
      <c r="C156" s="1229"/>
      <c r="D156" s="17" t="s">
        <v>3300</v>
      </c>
      <c r="E156" s="639" t="s">
        <v>1827</v>
      </c>
      <c r="F156" s="646">
        <v>1116824</v>
      </c>
    </row>
    <row r="157" spans="1:6" ht="12.75" x14ac:dyDescent="0.2">
      <c r="A157" s="17">
        <v>16</v>
      </c>
      <c r="B157" s="647" t="s">
        <v>2816</v>
      </c>
      <c r="C157" s="1229"/>
      <c r="D157" s="17" t="s">
        <v>3300</v>
      </c>
      <c r="E157" s="639" t="s">
        <v>1827</v>
      </c>
      <c r="F157" s="646">
        <v>1116824</v>
      </c>
    </row>
    <row r="158" spans="1:6" ht="12.75" x14ac:dyDescent="0.2">
      <c r="A158" s="17">
        <v>17</v>
      </c>
      <c r="B158" s="647" t="s">
        <v>2817</v>
      </c>
      <c r="C158" s="1229"/>
      <c r="D158" s="17" t="s">
        <v>3300</v>
      </c>
      <c r="E158" s="639" t="s">
        <v>1827</v>
      </c>
      <c r="F158" s="646">
        <v>1116824</v>
      </c>
    </row>
    <row r="159" spans="1:6" ht="12.75" x14ac:dyDescent="0.2">
      <c r="A159" s="17">
        <v>18</v>
      </c>
      <c r="B159" s="647" t="s">
        <v>2818</v>
      </c>
      <c r="C159" s="1229"/>
      <c r="D159" s="17" t="s">
        <v>3300</v>
      </c>
      <c r="E159" s="639" t="s">
        <v>1827</v>
      </c>
      <c r="F159" s="646">
        <v>1116824</v>
      </c>
    </row>
    <row r="160" spans="1:6" ht="12.75" x14ac:dyDescent="0.2">
      <c r="A160" s="17">
        <v>19</v>
      </c>
      <c r="B160" s="647" t="s">
        <v>2819</v>
      </c>
      <c r="C160" s="1229"/>
      <c r="D160" s="17" t="s">
        <v>3300</v>
      </c>
      <c r="E160" s="639" t="s">
        <v>1827</v>
      </c>
      <c r="F160" s="646">
        <v>1116824</v>
      </c>
    </row>
    <row r="161" spans="1:6" ht="12.75" x14ac:dyDescent="0.2">
      <c r="A161" s="17">
        <v>20</v>
      </c>
      <c r="B161" s="647" t="s">
        <v>2820</v>
      </c>
      <c r="C161" s="1229"/>
      <c r="D161" s="17" t="s">
        <v>3300</v>
      </c>
      <c r="E161" s="639" t="s">
        <v>1827</v>
      </c>
      <c r="F161" s="646">
        <v>1116824</v>
      </c>
    </row>
    <row r="162" spans="1:6" ht="12.75" x14ac:dyDescent="0.2">
      <c r="A162" s="17"/>
      <c r="B162" s="643" t="s">
        <v>1128</v>
      </c>
      <c r="C162" s="639"/>
      <c r="D162" s="17"/>
      <c r="E162" s="639"/>
      <c r="F162" s="644">
        <v>18986008</v>
      </c>
    </row>
    <row r="163" spans="1:6" ht="12.75" x14ac:dyDescent="0.2">
      <c r="A163" s="17">
        <v>1</v>
      </c>
      <c r="B163" s="647" t="s">
        <v>2821</v>
      </c>
      <c r="C163" s="1229" t="s">
        <v>2672</v>
      </c>
      <c r="D163" s="17" t="s">
        <v>3300</v>
      </c>
      <c r="E163" s="639" t="s">
        <v>1827</v>
      </c>
      <c r="F163" s="646">
        <v>1116824</v>
      </c>
    </row>
    <row r="164" spans="1:6" ht="12.75" x14ac:dyDescent="0.2">
      <c r="A164" s="17">
        <v>2</v>
      </c>
      <c r="B164" s="647" t="s">
        <v>2822</v>
      </c>
      <c r="C164" s="1229"/>
      <c r="D164" s="17" t="s">
        <v>3300</v>
      </c>
      <c r="E164" s="639" t="s">
        <v>1827</v>
      </c>
      <c r="F164" s="646">
        <v>1116824</v>
      </c>
    </row>
    <row r="165" spans="1:6" ht="12.75" x14ac:dyDescent="0.2">
      <c r="A165" s="17">
        <v>3</v>
      </c>
      <c r="B165" s="647" t="s">
        <v>2823</v>
      </c>
      <c r="C165" s="1229"/>
      <c r="D165" s="17" t="s">
        <v>3300</v>
      </c>
      <c r="E165" s="639" t="s">
        <v>1827</v>
      </c>
      <c r="F165" s="646">
        <v>1116824</v>
      </c>
    </row>
    <row r="166" spans="1:6" ht="12.75" x14ac:dyDescent="0.2">
      <c r="A166" s="17">
        <v>4</v>
      </c>
      <c r="B166" s="647" t="s">
        <v>2824</v>
      </c>
      <c r="C166" s="1229"/>
      <c r="D166" s="17" t="s">
        <v>3300</v>
      </c>
      <c r="E166" s="639" t="s">
        <v>1827</v>
      </c>
      <c r="F166" s="646">
        <v>1116824</v>
      </c>
    </row>
    <row r="167" spans="1:6" ht="12.75" x14ac:dyDescent="0.2">
      <c r="A167" s="17">
        <v>5</v>
      </c>
      <c r="B167" s="647" t="s">
        <v>2825</v>
      </c>
      <c r="C167" s="1229"/>
      <c r="D167" s="17" t="s">
        <v>3300</v>
      </c>
      <c r="E167" s="639" t="s">
        <v>1827</v>
      </c>
      <c r="F167" s="646">
        <v>1116824</v>
      </c>
    </row>
    <row r="168" spans="1:6" ht="12.75" x14ac:dyDescent="0.2">
      <c r="A168" s="17">
        <v>6</v>
      </c>
      <c r="B168" s="647" t="s">
        <v>2826</v>
      </c>
      <c r="C168" s="1229"/>
      <c r="D168" s="17" t="s">
        <v>3300</v>
      </c>
      <c r="E168" s="639" t="s">
        <v>1827</v>
      </c>
      <c r="F168" s="646">
        <v>1116824</v>
      </c>
    </row>
    <row r="169" spans="1:6" ht="12.75" x14ac:dyDescent="0.2">
      <c r="A169" s="17">
        <v>7</v>
      </c>
      <c r="B169" s="647" t="s">
        <v>2827</v>
      </c>
      <c r="C169" s="1229"/>
      <c r="D169" s="17" t="s">
        <v>3300</v>
      </c>
      <c r="E169" s="639" t="s">
        <v>1827</v>
      </c>
      <c r="F169" s="646">
        <v>1116824</v>
      </c>
    </row>
    <row r="170" spans="1:6" ht="12.75" x14ac:dyDescent="0.2">
      <c r="A170" s="17">
        <v>8</v>
      </c>
      <c r="B170" s="647" t="s">
        <v>2828</v>
      </c>
      <c r="C170" s="1229"/>
      <c r="D170" s="17" t="s">
        <v>3300</v>
      </c>
      <c r="E170" s="639" t="s">
        <v>1827</v>
      </c>
      <c r="F170" s="646">
        <v>1116824</v>
      </c>
    </row>
    <row r="171" spans="1:6" ht="12.75" x14ac:dyDescent="0.2">
      <c r="A171" s="17">
        <v>9</v>
      </c>
      <c r="B171" s="647" t="s">
        <v>2829</v>
      </c>
      <c r="C171" s="1229"/>
      <c r="D171" s="17" t="s">
        <v>3300</v>
      </c>
      <c r="E171" s="639" t="s">
        <v>1827</v>
      </c>
      <c r="F171" s="646">
        <v>1116824</v>
      </c>
    </row>
    <row r="172" spans="1:6" ht="12.75" x14ac:dyDescent="0.2">
      <c r="A172" s="17">
        <v>10</v>
      </c>
      <c r="B172" s="647" t="s">
        <v>2830</v>
      </c>
      <c r="C172" s="1229"/>
      <c r="D172" s="17" t="s">
        <v>3300</v>
      </c>
      <c r="E172" s="639" t="s">
        <v>1827</v>
      </c>
      <c r="F172" s="646">
        <v>1116824</v>
      </c>
    </row>
    <row r="173" spans="1:6" ht="12.75" x14ac:dyDescent="0.2">
      <c r="A173" s="17">
        <v>11</v>
      </c>
      <c r="B173" s="647" t="s">
        <v>2831</v>
      </c>
      <c r="C173" s="1229"/>
      <c r="D173" s="17" t="s">
        <v>3300</v>
      </c>
      <c r="E173" s="639" t="s">
        <v>1827</v>
      </c>
      <c r="F173" s="646">
        <v>1116824</v>
      </c>
    </row>
    <row r="174" spans="1:6" ht="12.75" x14ac:dyDescent="0.2">
      <c r="A174" s="17">
        <v>12</v>
      </c>
      <c r="B174" s="647" t="s">
        <v>2832</v>
      </c>
      <c r="C174" s="1229"/>
      <c r="D174" s="17" t="s">
        <v>3300</v>
      </c>
      <c r="E174" s="639" t="s">
        <v>1827</v>
      </c>
      <c r="F174" s="646">
        <v>1116824</v>
      </c>
    </row>
    <row r="175" spans="1:6" ht="12.75" x14ac:dyDescent="0.2">
      <c r="A175" s="17">
        <v>13</v>
      </c>
      <c r="B175" s="647" t="s">
        <v>2833</v>
      </c>
      <c r="C175" s="1229"/>
      <c r="D175" s="17" t="s">
        <v>3301</v>
      </c>
      <c r="E175" s="639">
        <v>0.5</v>
      </c>
      <c r="F175" s="646">
        <v>558412</v>
      </c>
    </row>
    <row r="176" spans="1:6" ht="12.75" x14ac:dyDescent="0.2">
      <c r="A176" s="17">
        <v>14</v>
      </c>
      <c r="B176" s="647" t="s">
        <v>2834</v>
      </c>
      <c r="C176" s="1229"/>
      <c r="D176" s="17" t="s">
        <v>3300</v>
      </c>
      <c r="E176" s="639" t="s">
        <v>1827</v>
      </c>
      <c r="F176" s="646">
        <v>1116824</v>
      </c>
    </row>
    <row r="177" spans="1:6" ht="12.75" x14ac:dyDescent="0.2">
      <c r="A177" s="17">
        <v>15</v>
      </c>
      <c r="B177" s="647" t="s">
        <v>2835</v>
      </c>
      <c r="C177" s="1229"/>
      <c r="D177" s="17" t="s">
        <v>3300</v>
      </c>
      <c r="E177" s="639" t="s">
        <v>1827</v>
      </c>
      <c r="F177" s="646">
        <v>1116824</v>
      </c>
    </row>
    <row r="178" spans="1:6" ht="12.75" x14ac:dyDescent="0.2">
      <c r="A178" s="17">
        <v>16</v>
      </c>
      <c r="B178" s="647" t="s">
        <v>2836</v>
      </c>
      <c r="C178" s="1229"/>
      <c r="D178" s="17" t="s">
        <v>3300</v>
      </c>
      <c r="E178" s="639" t="s">
        <v>1827</v>
      </c>
      <c r="F178" s="646">
        <v>1116824</v>
      </c>
    </row>
    <row r="179" spans="1:6" ht="12.75" x14ac:dyDescent="0.2">
      <c r="A179" s="17">
        <v>17</v>
      </c>
      <c r="B179" s="647" t="s">
        <v>2837</v>
      </c>
      <c r="C179" s="1229"/>
      <c r="D179" s="17" t="s">
        <v>3301</v>
      </c>
      <c r="E179" s="639">
        <v>0.5</v>
      </c>
      <c r="F179" s="646">
        <v>558412</v>
      </c>
    </row>
    <row r="180" spans="1:6" ht="12.75" x14ac:dyDescent="0.2">
      <c r="A180" s="17">
        <v>18</v>
      </c>
      <c r="B180" s="647" t="s">
        <v>2838</v>
      </c>
      <c r="C180" s="1229"/>
      <c r="D180" s="17" t="s">
        <v>3300</v>
      </c>
      <c r="E180" s="639" t="s">
        <v>1827</v>
      </c>
      <c r="F180" s="646">
        <v>1116824</v>
      </c>
    </row>
    <row r="181" spans="1:6" ht="12.75" x14ac:dyDescent="0.2">
      <c r="A181" s="17"/>
      <c r="B181" s="643" t="s">
        <v>1130</v>
      </c>
      <c r="C181" s="639"/>
      <c r="D181" s="17"/>
      <c r="E181" s="639"/>
      <c r="F181" s="644">
        <v>12285064</v>
      </c>
    </row>
    <row r="182" spans="1:6" ht="12.75" x14ac:dyDescent="0.2">
      <c r="A182" s="17">
        <v>1</v>
      </c>
      <c r="B182" s="647" t="s">
        <v>2839</v>
      </c>
      <c r="C182" s="1229" t="s">
        <v>2672</v>
      </c>
      <c r="D182" s="17" t="s">
        <v>3300</v>
      </c>
      <c r="E182" s="639" t="s">
        <v>1827</v>
      </c>
      <c r="F182" s="646">
        <v>1116824</v>
      </c>
    </row>
    <row r="183" spans="1:6" ht="12.75" x14ac:dyDescent="0.2">
      <c r="A183" s="17">
        <v>2</v>
      </c>
      <c r="B183" s="647" t="s">
        <v>2840</v>
      </c>
      <c r="C183" s="1229"/>
      <c r="D183" s="17" t="s">
        <v>3300</v>
      </c>
      <c r="E183" s="639" t="s">
        <v>1827</v>
      </c>
      <c r="F183" s="646">
        <v>1116824</v>
      </c>
    </row>
    <row r="184" spans="1:6" ht="12.75" x14ac:dyDescent="0.2">
      <c r="A184" s="17">
        <v>3</v>
      </c>
      <c r="B184" s="647" t="s">
        <v>2841</v>
      </c>
      <c r="C184" s="1229"/>
      <c r="D184" s="17" t="s">
        <v>3300</v>
      </c>
      <c r="E184" s="639" t="s">
        <v>1827</v>
      </c>
      <c r="F184" s="646">
        <v>1116824</v>
      </c>
    </row>
    <row r="185" spans="1:6" ht="12.75" x14ac:dyDescent="0.2">
      <c r="A185" s="17">
        <v>4</v>
      </c>
      <c r="B185" s="647" t="s">
        <v>2842</v>
      </c>
      <c r="C185" s="1229"/>
      <c r="D185" s="17" t="s">
        <v>3300</v>
      </c>
      <c r="E185" s="639" t="s">
        <v>1827</v>
      </c>
      <c r="F185" s="646">
        <v>1116824</v>
      </c>
    </row>
    <row r="186" spans="1:6" ht="12.75" x14ac:dyDescent="0.2">
      <c r="A186" s="17">
        <v>5</v>
      </c>
      <c r="B186" s="647" t="s">
        <v>2843</v>
      </c>
      <c r="C186" s="1229"/>
      <c r="D186" s="17" t="s">
        <v>3300</v>
      </c>
      <c r="E186" s="639" t="s">
        <v>1827</v>
      </c>
      <c r="F186" s="646">
        <v>1116824</v>
      </c>
    </row>
    <row r="187" spans="1:6" ht="12.75" x14ac:dyDescent="0.2">
      <c r="A187" s="17">
        <v>6</v>
      </c>
      <c r="B187" s="647" t="s">
        <v>2844</v>
      </c>
      <c r="C187" s="1229"/>
      <c r="D187" s="17" t="s">
        <v>3300</v>
      </c>
      <c r="E187" s="639" t="s">
        <v>1827</v>
      </c>
      <c r="F187" s="646">
        <v>1116824</v>
      </c>
    </row>
    <row r="188" spans="1:6" ht="12.75" x14ac:dyDescent="0.2">
      <c r="A188" s="17">
        <v>7</v>
      </c>
      <c r="B188" s="647" t="s">
        <v>2845</v>
      </c>
      <c r="C188" s="1229"/>
      <c r="D188" s="17" t="s">
        <v>3300</v>
      </c>
      <c r="E188" s="639" t="s">
        <v>1827</v>
      </c>
      <c r="F188" s="646">
        <v>1116824</v>
      </c>
    </row>
    <row r="189" spans="1:6" ht="12.75" x14ac:dyDescent="0.2">
      <c r="A189" s="17">
        <v>8</v>
      </c>
      <c r="B189" s="647" t="s">
        <v>2846</v>
      </c>
      <c r="C189" s="1229"/>
      <c r="D189" s="17" t="s">
        <v>3300</v>
      </c>
      <c r="E189" s="639" t="s">
        <v>1827</v>
      </c>
      <c r="F189" s="646">
        <v>1116824</v>
      </c>
    </row>
    <row r="190" spans="1:6" ht="12.75" x14ac:dyDescent="0.2">
      <c r="A190" s="17">
        <v>9</v>
      </c>
      <c r="B190" s="647" t="s">
        <v>2847</v>
      </c>
      <c r="C190" s="1229"/>
      <c r="D190" s="17" t="s">
        <v>3300</v>
      </c>
      <c r="E190" s="639" t="s">
        <v>1827</v>
      </c>
      <c r="F190" s="646">
        <v>1116824</v>
      </c>
    </row>
    <row r="191" spans="1:6" ht="12.75" x14ac:dyDescent="0.2">
      <c r="A191" s="17">
        <v>10</v>
      </c>
      <c r="B191" s="647" t="s">
        <v>2848</v>
      </c>
      <c r="C191" s="1229"/>
      <c r="D191" s="17" t="s">
        <v>3300</v>
      </c>
      <c r="E191" s="639" t="s">
        <v>1827</v>
      </c>
      <c r="F191" s="646">
        <v>1116824</v>
      </c>
    </row>
    <row r="192" spans="1:6" ht="12.75" x14ac:dyDescent="0.2">
      <c r="A192" s="17">
        <v>11</v>
      </c>
      <c r="B192" s="647" t="s">
        <v>2849</v>
      </c>
      <c r="C192" s="1229"/>
      <c r="D192" s="17" t="s">
        <v>3300</v>
      </c>
      <c r="E192" s="639" t="s">
        <v>1827</v>
      </c>
      <c r="F192" s="646">
        <v>1116824</v>
      </c>
    </row>
    <row r="193" spans="1:6" ht="12.75" x14ac:dyDescent="0.2">
      <c r="A193" s="17"/>
      <c r="B193" s="643" t="s">
        <v>1132</v>
      </c>
      <c r="C193" s="639"/>
      <c r="D193" s="17"/>
      <c r="E193" s="639"/>
      <c r="F193" s="644">
        <v>6142532</v>
      </c>
    </row>
    <row r="194" spans="1:6" ht="15" customHeight="1" x14ac:dyDescent="0.2">
      <c r="A194" s="17">
        <v>1</v>
      </c>
      <c r="B194" s="647" t="s">
        <v>2850</v>
      </c>
      <c r="C194" s="1230" t="s">
        <v>2672</v>
      </c>
      <c r="D194" s="17" t="s">
        <v>3301</v>
      </c>
      <c r="E194" s="639">
        <v>0.5</v>
      </c>
      <c r="F194" s="646">
        <v>558412</v>
      </c>
    </row>
    <row r="195" spans="1:6" ht="12.75" x14ac:dyDescent="0.2">
      <c r="A195" s="17">
        <v>2</v>
      </c>
      <c r="B195" s="647" t="s">
        <v>2851</v>
      </c>
      <c r="C195" s="1231"/>
      <c r="D195" s="17" t="s">
        <v>3300</v>
      </c>
      <c r="E195" s="639" t="s">
        <v>1827</v>
      </c>
      <c r="F195" s="646">
        <v>1116824</v>
      </c>
    </row>
    <row r="196" spans="1:6" ht="12.75" x14ac:dyDescent="0.2">
      <c r="A196" s="17">
        <v>3</v>
      </c>
      <c r="B196" s="647" t="s">
        <v>2852</v>
      </c>
      <c r="C196" s="1231"/>
      <c r="D196" s="17" t="s">
        <v>3300</v>
      </c>
      <c r="E196" s="639" t="s">
        <v>1827</v>
      </c>
      <c r="F196" s="646">
        <v>1116824</v>
      </c>
    </row>
    <row r="197" spans="1:6" ht="12.75" x14ac:dyDescent="0.2">
      <c r="A197" s="17">
        <v>4</v>
      </c>
      <c r="B197" s="647" t="s">
        <v>2853</v>
      </c>
      <c r="C197" s="1231"/>
      <c r="D197" s="17" t="s">
        <v>3300</v>
      </c>
      <c r="E197" s="639" t="s">
        <v>1827</v>
      </c>
      <c r="F197" s="646">
        <v>1116824</v>
      </c>
    </row>
    <row r="198" spans="1:6" ht="12.75" x14ac:dyDescent="0.2">
      <c r="A198" s="17">
        <v>5</v>
      </c>
      <c r="B198" s="647" t="s">
        <v>2854</v>
      </c>
      <c r="C198" s="1231"/>
      <c r="D198" s="17" t="s">
        <v>3300</v>
      </c>
      <c r="E198" s="639" t="s">
        <v>1827</v>
      </c>
      <c r="F198" s="646">
        <v>1116824</v>
      </c>
    </row>
    <row r="199" spans="1:6" ht="12.75" x14ac:dyDescent="0.2">
      <c r="A199" s="17">
        <v>6</v>
      </c>
      <c r="B199" s="647" t="s">
        <v>2855</v>
      </c>
      <c r="C199" s="1232"/>
      <c r="D199" s="17" t="s">
        <v>3300</v>
      </c>
      <c r="E199" s="639" t="s">
        <v>1827</v>
      </c>
      <c r="F199" s="646">
        <v>1116824</v>
      </c>
    </row>
    <row r="200" spans="1:6" ht="12.75" x14ac:dyDescent="0.2">
      <c r="A200" s="17"/>
      <c r="B200" s="643" t="s">
        <v>1134</v>
      </c>
      <c r="C200" s="639"/>
      <c r="D200" s="17"/>
      <c r="E200" s="639"/>
      <c r="F200" s="644">
        <v>10051416</v>
      </c>
    </row>
    <row r="201" spans="1:6" ht="12.75" x14ac:dyDescent="0.2">
      <c r="A201" s="17">
        <v>1</v>
      </c>
      <c r="B201" s="647" t="s">
        <v>2856</v>
      </c>
      <c r="C201" s="1229" t="s">
        <v>2672</v>
      </c>
      <c r="D201" s="17" t="s">
        <v>3300</v>
      </c>
      <c r="E201" s="639" t="s">
        <v>1827</v>
      </c>
      <c r="F201" s="646">
        <v>1116824</v>
      </c>
    </row>
    <row r="202" spans="1:6" ht="12.75" x14ac:dyDescent="0.2">
      <c r="A202" s="17">
        <v>2</v>
      </c>
      <c r="B202" s="647" t="s">
        <v>2857</v>
      </c>
      <c r="C202" s="1229"/>
      <c r="D202" s="17" t="s">
        <v>3300</v>
      </c>
      <c r="E202" s="639" t="s">
        <v>1827</v>
      </c>
      <c r="F202" s="646">
        <v>1116824</v>
      </c>
    </row>
    <row r="203" spans="1:6" ht="12.75" x14ac:dyDescent="0.2">
      <c r="A203" s="17">
        <v>3</v>
      </c>
      <c r="B203" s="647" t="s">
        <v>2858</v>
      </c>
      <c r="C203" s="1229"/>
      <c r="D203" s="17" t="s">
        <v>3300</v>
      </c>
      <c r="E203" s="639" t="s">
        <v>1827</v>
      </c>
      <c r="F203" s="646">
        <v>1116824</v>
      </c>
    </row>
    <row r="204" spans="1:6" ht="12.75" x14ac:dyDescent="0.2">
      <c r="A204" s="17">
        <v>4</v>
      </c>
      <c r="B204" s="647" t="s">
        <v>2859</v>
      </c>
      <c r="C204" s="1229"/>
      <c r="D204" s="17" t="s">
        <v>3300</v>
      </c>
      <c r="E204" s="639" t="s">
        <v>1827</v>
      </c>
      <c r="F204" s="646">
        <v>1116824</v>
      </c>
    </row>
    <row r="205" spans="1:6" ht="12.75" x14ac:dyDescent="0.2">
      <c r="A205" s="17">
        <v>5</v>
      </c>
      <c r="B205" s="647" t="s">
        <v>2860</v>
      </c>
      <c r="C205" s="1229"/>
      <c r="D205" s="17" t="s">
        <v>3300</v>
      </c>
      <c r="E205" s="639" t="s">
        <v>1827</v>
      </c>
      <c r="F205" s="646">
        <v>1116824</v>
      </c>
    </row>
    <row r="206" spans="1:6" ht="12.75" x14ac:dyDescent="0.2">
      <c r="A206" s="17">
        <v>6</v>
      </c>
      <c r="B206" s="647" t="s">
        <v>2861</v>
      </c>
      <c r="C206" s="1229"/>
      <c r="D206" s="17" t="s">
        <v>3300</v>
      </c>
      <c r="E206" s="639" t="s">
        <v>1827</v>
      </c>
      <c r="F206" s="646">
        <v>1116824</v>
      </c>
    </row>
    <row r="207" spans="1:6" ht="12.75" x14ac:dyDescent="0.2">
      <c r="A207" s="17">
        <v>7</v>
      </c>
      <c r="B207" s="647" t="s">
        <v>2862</v>
      </c>
      <c r="C207" s="1229"/>
      <c r="D207" s="17" t="s">
        <v>3300</v>
      </c>
      <c r="E207" s="639" t="s">
        <v>1827</v>
      </c>
      <c r="F207" s="646">
        <v>1116824</v>
      </c>
    </row>
    <row r="208" spans="1:6" ht="12.75" x14ac:dyDescent="0.2">
      <c r="A208" s="17">
        <v>8</v>
      </c>
      <c r="B208" s="647" t="s">
        <v>2863</v>
      </c>
      <c r="C208" s="1229"/>
      <c r="D208" s="17" t="s">
        <v>3300</v>
      </c>
      <c r="E208" s="639" t="s">
        <v>1827</v>
      </c>
      <c r="F208" s="646">
        <v>1116824</v>
      </c>
    </row>
    <row r="209" spans="1:6" ht="12.75" x14ac:dyDescent="0.2">
      <c r="A209" s="17">
        <v>9</v>
      </c>
      <c r="B209" s="647" t="s">
        <v>2864</v>
      </c>
      <c r="C209" s="1229"/>
      <c r="D209" s="17" t="s">
        <v>3300</v>
      </c>
      <c r="E209" s="639" t="s">
        <v>1827</v>
      </c>
      <c r="F209" s="646">
        <v>1116824</v>
      </c>
    </row>
    <row r="210" spans="1:6" ht="12.75" x14ac:dyDescent="0.2">
      <c r="A210" s="17"/>
      <c r="B210" s="643" t="s">
        <v>1136</v>
      </c>
      <c r="C210" s="639"/>
      <c r="D210" s="17"/>
      <c r="E210" s="639"/>
      <c r="F210" s="644">
        <v>13401888</v>
      </c>
    </row>
    <row r="211" spans="1:6" ht="12.75" x14ac:dyDescent="0.2">
      <c r="A211" s="17">
        <v>1</v>
      </c>
      <c r="B211" s="647" t="s">
        <v>2865</v>
      </c>
      <c r="C211" s="1230" t="s">
        <v>2672</v>
      </c>
      <c r="D211" s="17" t="s">
        <v>3301</v>
      </c>
      <c r="E211" s="639">
        <v>0.5</v>
      </c>
      <c r="F211" s="646">
        <v>558412</v>
      </c>
    </row>
    <row r="212" spans="1:6" ht="12.75" x14ac:dyDescent="0.2">
      <c r="A212" s="17">
        <v>2</v>
      </c>
      <c r="B212" s="647" t="s">
        <v>2866</v>
      </c>
      <c r="C212" s="1231"/>
      <c r="D212" s="17" t="s">
        <v>3301</v>
      </c>
      <c r="E212" s="639">
        <v>0.5</v>
      </c>
      <c r="F212" s="646">
        <v>558412</v>
      </c>
    </row>
    <row r="213" spans="1:6" ht="12.75" x14ac:dyDescent="0.2">
      <c r="A213" s="17">
        <v>3</v>
      </c>
      <c r="B213" s="647" t="s">
        <v>2867</v>
      </c>
      <c r="C213" s="1231"/>
      <c r="D213" s="17" t="s">
        <v>3301</v>
      </c>
      <c r="E213" s="639">
        <v>0.5</v>
      </c>
      <c r="F213" s="646">
        <v>558412</v>
      </c>
    </row>
    <row r="214" spans="1:6" ht="12.75" x14ac:dyDescent="0.2">
      <c r="A214" s="17">
        <v>4</v>
      </c>
      <c r="B214" s="647" t="s">
        <v>2868</v>
      </c>
      <c r="C214" s="1231"/>
      <c r="D214" s="17" t="s">
        <v>3300</v>
      </c>
      <c r="E214" s="639" t="s">
        <v>1827</v>
      </c>
      <c r="F214" s="646">
        <v>1116824</v>
      </c>
    </row>
    <row r="215" spans="1:6" ht="12.75" x14ac:dyDescent="0.2">
      <c r="A215" s="17">
        <v>5</v>
      </c>
      <c r="B215" s="647" t="s">
        <v>2869</v>
      </c>
      <c r="C215" s="1231"/>
      <c r="D215" s="17" t="s">
        <v>3300</v>
      </c>
      <c r="E215" s="639" t="s">
        <v>1827</v>
      </c>
      <c r="F215" s="646">
        <v>1116824</v>
      </c>
    </row>
    <row r="216" spans="1:6" ht="12.75" x14ac:dyDescent="0.2">
      <c r="A216" s="17">
        <v>6</v>
      </c>
      <c r="B216" s="647" t="s">
        <v>2870</v>
      </c>
      <c r="C216" s="1231"/>
      <c r="D216" s="17" t="s">
        <v>3300</v>
      </c>
      <c r="E216" s="639" t="s">
        <v>1827</v>
      </c>
      <c r="F216" s="646">
        <v>1116824</v>
      </c>
    </row>
    <row r="217" spans="1:6" ht="12.75" x14ac:dyDescent="0.2">
      <c r="A217" s="17">
        <v>7</v>
      </c>
      <c r="B217" s="647" t="s">
        <v>2871</v>
      </c>
      <c r="C217" s="1231"/>
      <c r="D217" s="17" t="s">
        <v>3300</v>
      </c>
      <c r="E217" s="639" t="s">
        <v>1827</v>
      </c>
      <c r="F217" s="646">
        <v>1116824</v>
      </c>
    </row>
    <row r="218" spans="1:6" ht="12.75" x14ac:dyDescent="0.2">
      <c r="A218" s="17">
        <v>8</v>
      </c>
      <c r="B218" s="647" t="s">
        <v>2872</v>
      </c>
      <c r="C218" s="1231"/>
      <c r="D218" s="17" t="s">
        <v>3300</v>
      </c>
      <c r="E218" s="639" t="s">
        <v>1827</v>
      </c>
      <c r="F218" s="646">
        <v>1116824</v>
      </c>
    </row>
    <row r="219" spans="1:6" ht="12.75" x14ac:dyDescent="0.2">
      <c r="A219" s="17">
        <v>9</v>
      </c>
      <c r="B219" s="647" t="s">
        <v>2873</v>
      </c>
      <c r="C219" s="1231"/>
      <c r="D219" s="17" t="s">
        <v>3301</v>
      </c>
      <c r="E219" s="639">
        <v>0.5</v>
      </c>
      <c r="F219" s="646">
        <v>558412</v>
      </c>
    </row>
    <row r="220" spans="1:6" ht="12.75" x14ac:dyDescent="0.2">
      <c r="A220" s="17">
        <v>10</v>
      </c>
      <c r="B220" s="647" t="s">
        <v>2874</v>
      </c>
      <c r="C220" s="1231"/>
      <c r="D220" s="17" t="s">
        <v>3300</v>
      </c>
      <c r="E220" s="639" t="s">
        <v>1827</v>
      </c>
      <c r="F220" s="646">
        <v>1116824</v>
      </c>
    </row>
    <row r="221" spans="1:6" ht="12.75" x14ac:dyDescent="0.2">
      <c r="A221" s="17">
        <v>11</v>
      </c>
      <c r="B221" s="647" t="s">
        <v>2875</v>
      </c>
      <c r="C221" s="1231"/>
      <c r="D221" s="17" t="s">
        <v>3300</v>
      </c>
      <c r="E221" s="639" t="s">
        <v>1827</v>
      </c>
      <c r="F221" s="646">
        <v>1116824</v>
      </c>
    </row>
    <row r="222" spans="1:6" ht="12.75" x14ac:dyDescent="0.2">
      <c r="A222" s="17">
        <v>12</v>
      </c>
      <c r="B222" s="647" t="s">
        <v>2876</v>
      </c>
      <c r="C222" s="1231"/>
      <c r="D222" s="17" t="s">
        <v>3300</v>
      </c>
      <c r="E222" s="639" t="s">
        <v>1827</v>
      </c>
      <c r="F222" s="646">
        <v>1116824</v>
      </c>
    </row>
    <row r="223" spans="1:6" ht="12.75" x14ac:dyDescent="0.2">
      <c r="A223" s="17">
        <v>13</v>
      </c>
      <c r="B223" s="647" t="s">
        <v>2877</v>
      </c>
      <c r="C223" s="1231"/>
      <c r="D223" s="17" t="s">
        <v>3300</v>
      </c>
      <c r="E223" s="639" t="s">
        <v>1827</v>
      </c>
      <c r="F223" s="646">
        <v>1116824</v>
      </c>
    </row>
    <row r="224" spans="1:6" ht="12.75" x14ac:dyDescent="0.2">
      <c r="A224" s="17">
        <v>14</v>
      </c>
      <c r="B224" s="647" t="s">
        <v>2878</v>
      </c>
      <c r="C224" s="1232"/>
      <c r="D224" s="17" t="s">
        <v>3300</v>
      </c>
      <c r="E224" s="639" t="s">
        <v>1827</v>
      </c>
      <c r="F224" s="646">
        <v>1116824</v>
      </c>
    </row>
    <row r="225" spans="1:6" ht="12.75" x14ac:dyDescent="0.2">
      <c r="A225" s="17"/>
      <c r="B225" s="643" t="s">
        <v>1138</v>
      </c>
      <c r="C225" s="639"/>
      <c r="D225" s="17"/>
      <c r="E225" s="639"/>
      <c r="F225" s="644">
        <v>25875132</v>
      </c>
    </row>
    <row r="226" spans="1:6" ht="12.75" x14ac:dyDescent="0.2">
      <c r="A226" s="17">
        <v>1</v>
      </c>
      <c r="B226" s="647" t="s">
        <v>2879</v>
      </c>
      <c r="C226" s="1229" t="s">
        <v>2672</v>
      </c>
      <c r="D226" s="17" t="s">
        <v>3300</v>
      </c>
      <c r="E226" s="639" t="s">
        <v>1827</v>
      </c>
      <c r="F226" s="646">
        <v>1116824</v>
      </c>
    </row>
    <row r="227" spans="1:6" ht="12.75" x14ac:dyDescent="0.2">
      <c r="A227" s="17">
        <v>2</v>
      </c>
      <c r="B227" s="647" t="s">
        <v>2880</v>
      </c>
      <c r="C227" s="1229"/>
      <c r="D227" s="17" t="s">
        <v>3300</v>
      </c>
      <c r="E227" s="639" t="s">
        <v>1827</v>
      </c>
      <c r="F227" s="646">
        <v>1116824</v>
      </c>
    </row>
    <row r="228" spans="1:6" ht="12.75" x14ac:dyDescent="0.2">
      <c r="A228" s="17">
        <v>3</v>
      </c>
      <c r="B228" s="647" t="s">
        <v>2881</v>
      </c>
      <c r="C228" s="1229"/>
      <c r="D228" s="17" t="s">
        <v>3300</v>
      </c>
      <c r="E228" s="639" t="s">
        <v>1827</v>
      </c>
      <c r="F228" s="646">
        <v>1116824</v>
      </c>
    </row>
    <row r="229" spans="1:6" ht="12.75" x14ac:dyDescent="0.2">
      <c r="A229" s="17">
        <v>4</v>
      </c>
      <c r="B229" s="647" t="s">
        <v>2882</v>
      </c>
      <c r="C229" s="1229"/>
      <c r="D229" s="17" t="s">
        <v>3300</v>
      </c>
      <c r="E229" s="639" t="s">
        <v>1827</v>
      </c>
      <c r="F229" s="646">
        <v>1116824</v>
      </c>
    </row>
    <row r="230" spans="1:6" ht="12.75" x14ac:dyDescent="0.2">
      <c r="A230" s="17">
        <v>5</v>
      </c>
      <c r="B230" s="647" t="s">
        <v>2883</v>
      </c>
      <c r="C230" s="1229"/>
      <c r="D230" s="17" t="s">
        <v>3300</v>
      </c>
      <c r="E230" s="639" t="s">
        <v>1827</v>
      </c>
      <c r="F230" s="646">
        <v>1116824</v>
      </c>
    </row>
    <row r="231" spans="1:6" ht="12.75" x14ac:dyDescent="0.2">
      <c r="A231" s="17">
        <v>6</v>
      </c>
      <c r="B231" s="647" t="s">
        <v>2884</v>
      </c>
      <c r="C231" s="1229"/>
      <c r="D231" s="17" t="s">
        <v>3300</v>
      </c>
      <c r="E231" s="639" t="s">
        <v>1827</v>
      </c>
      <c r="F231" s="646">
        <v>1116824</v>
      </c>
    </row>
    <row r="232" spans="1:6" ht="12.75" x14ac:dyDescent="0.2">
      <c r="A232" s="17">
        <v>7</v>
      </c>
      <c r="B232" s="647" t="s">
        <v>2885</v>
      </c>
      <c r="C232" s="1229"/>
      <c r="D232" s="17" t="s">
        <v>3300</v>
      </c>
      <c r="E232" s="639" t="s">
        <v>1827</v>
      </c>
      <c r="F232" s="646">
        <v>1116824</v>
      </c>
    </row>
    <row r="233" spans="1:6" ht="12.75" x14ac:dyDescent="0.2">
      <c r="A233" s="17">
        <v>8</v>
      </c>
      <c r="B233" s="647" t="s">
        <v>2886</v>
      </c>
      <c r="C233" s="1229"/>
      <c r="D233" s="17" t="s">
        <v>3300</v>
      </c>
      <c r="E233" s="639" t="s">
        <v>1827</v>
      </c>
      <c r="F233" s="646">
        <v>1116824</v>
      </c>
    </row>
    <row r="234" spans="1:6" ht="12.75" x14ac:dyDescent="0.2">
      <c r="A234" s="17">
        <v>9</v>
      </c>
      <c r="B234" s="647" t="s">
        <v>2887</v>
      </c>
      <c r="C234" s="1229"/>
      <c r="D234" s="17" t="s">
        <v>3300</v>
      </c>
      <c r="E234" s="639" t="s">
        <v>1827</v>
      </c>
      <c r="F234" s="646">
        <v>1116824</v>
      </c>
    </row>
    <row r="235" spans="1:6" ht="12.75" x14ac:dyDescent="0.2">
      <c r="A235" s="17">
        <v>10</v>
      </c>
      <c r="B235" s="647" t="s">
        <v>2888</v>
      </c>
      <c r="C235" s="1229"/>
      <c r="D235" s="17" t="s">
        <v>3300</v>
      </c>
      <c r="E235" s="639" t="s">
        <v>1827</v>
      </c>
      <c r="F235" s="646">
        <v>1116824</v>
      </c>
    </row>
    <row r="236" spans="1:6" ht="12.75" x14ac:dyDescent="0.2">
      <c r="A236" s="17">
        <v>11</v>
      </c>
      <c r="B236" s="647" t="s">
        <v>2889</v>
      </c>
      <c r="C236" s="1229"/>
      <c r="D236" s="17" t="s">
        <v>3300</v>
      </c>
      <c r="E236" s="639" t="s">
        <v>1827</v>
      </c>
      <c r="F236" s="646">
        <v>1116824</v>
      </c>
    </row>
    <row r="237" spans="1:6" ht="12.75" x14ac:dyDescent="0.2">
      <c r="A237" s="17">
        <v>12</v>
      </c>
      <c r="B237" s="647" t="s">
        <v>2890</v>
      </c>
      <c r="C237" s="1229"/>
      <c r="D237" s="17" t="s">
        <v>3300</v>
      </c>
      <c r="E237" s="639" t="s">
        <v>1827</v>
      </c>
      <c r="F237" s="646">
        <v>1116824</v>
      </c>
    </row>
    <row r="238" spans="1:6" ht="12.75" x14ac:dyDescent="0.2">
      <c r="A238" s="17">
        <v>13</v>
      </c>
      <c r="B238" s="647" t="s">
        <v>2891</v>
      </c>
      <c r="C238" s="1229"/>
      <c r="D238" s="17" t="s">
        <v>3300</v>
      </c>
      <c r="E238" s="639" t="s">
        <v>1827</v>
      </c>
      <c r="F238" s="646">
        <v>1116824</v>
      </c>
    </row>
    <row r="239" spans="1:6" ht="12.75" x14ac:dyDescent="0.2">
      <c r="A239" s="17">
        <v>14</v>
      </c>
      <c r="B239" s="647" t="s">
        <v>2892</v>
      </c>
      <c r="C239" s="1229"/>
      <c r="D239" s="17" t="s">
        <v>3300</v>
      </c>
      <c r="E239" s="639" t="s">
        <v>1827</v>
      </c>
      <c r="F239" s="646">
        <v>1116824</v>
      </c>
    </row>
    <row r="240" spans="1:6" ht="12.75" x14ac:dyDescent="0.2">
      <c r="A240" s="17">
        <v>15</v>
      </c>
      <c r="B240" s="647" t="s">
        <v>2893</v>
      </c>
      <c r="C240" s="1229"/>
      <c r="D240" s="17" t="s">
        <v>3300</v>
      </c>
      <c r="E240" s="639" t="s">
        <v>1827</v>
      </c>
      <c r="F240" s="646">
        <v>1116824</v>
      </c>
    </row>
    <row r="241" spans="1:6" ht="12.75" x14ac:dyDescent="0.2">
      <c r="A241" s="17">
        <v>16</v>
      </c>
      <c r="B241" s="647" t="s">
        <v>2894</v>
      </c>
      <c r="C241" s="1229"/>
      <c r="D241" s="17" t="s">
        <v>3300</v>
      </c>
      <c r="E241" s="639" t="s">
        <v>1827</v>
      </c>
      <c r="F241" s="646">
        <v>1116824</v>
      </c>
    </row>
    <row r="242" spans="1:6" ht="12.75" x14ac:dyDescent="0.2">
      <c r="A242" s="17">
        <v>17</v>
      </c>
      <c r="B242" s="647" t="s">
        <v>2895</v>
      </c>
      <c r="C242" s="1229"/>
      <c r="D242" s="17" t="s">
        <v>3300</v>
      </c>
      <c r="E242" s="639" t="s">
        <v>1827</v>
      </c>
      <c r="F242" s="646">
        <v>1116824</v>
      </c>
    </row>
    <row r="243" spans="1:6" ht="12.75" x14ac:dyDescent="0.2">
      <c r="A243" s="17">
        <v>18</v>
      </c>
      <c r="B243" s="647" t="s">
        <v>2896</v>
      </c>
      <c r="C243" s="1229"/>
      <c r="D243" s="17" t="s">
        <v>3300</v>
      </c>
      <c r="E243" s="639" t="s">
        <v>1827</v>
      </c>
      <c r="F243" s="646">
        <v>1116824</v>
      </c>
    </row>
    <row r="244" spans="1:6" ht="12.75" x14ac:dyDescent="0.2">
      <c r="A244" s="17">
        <v>19</v>
      </c>
      <c r="B244" s="647" t="s">
        <v>2897</v>
      </c>
      <c r="C244" s="1229"/>
      <c r="D244" s="17" t="s">
        <v>3300</v>
      </c>
      <c r="E244" s="639" t="s">
        <v>1827</v>
      </c>
      <c r="F244" s="646">
        <v>1116824</v>
      </c>
    </row>
    <row r="245" spans="1:6" ht="12.75" x14ac:dyDescent="0.2">
      <c r="A245" s="17">
        <v>20</v>
      </c>
      <c r="B245" s="647" t="s">
        <v>2898</v>
      </c>
      <c r="C245" s="1229"/>
      <c r="D245" s="17" t="s">
        <v>3300</v>
      </c>
      <c r="E245" s="639" t="s">
        <v>1827</v>
      </c>
      <c r="F245" s="646">
        <v>1116824</v>
      </c>
    </row>
    <row r="246" spans="1:6" ht="12.75" x14ac:dyDescent="0.2">
      <c r="A246" s="17">
        <v>21</v>
      </c>
      <c r="B246" s="647" t="s">
        <v>2899</v>
      </c>
      <c r="C246" s="1229" t="s">
        <v>2900</v>
      </c>
      <c r="D246" s="17" t="s">
        <v>3300</v>
      </c>
      <c r="E246" s="639" t="s">
        <v>1827</v>
      </c>
      <c r="F246" s="646">
        <v>1769326</v>
      </c>
    </row>
    <row r="247" spans="1:6" ht="12.75" x14ac:dyDescent="0.2">
      <c r="A247" s="17">
        <v>22</v>
      </c>
      <c r="B247" s="647" t="s">
        <v>2901</v>
      </c>
      <c r="C247" s="1229"/>
      <c r="D247" s="17" t="s">
        <v>3300</v>
      </c>
      <c r="E247" s="639" t="s">
        <v>1827</v>
      </c>
      <c r="F247" s="646">
        <v>1769326</v>
      </c>
    </row>
    <row r="248" spans="1:6" ht="12.75" x14ac:dyDescent="0.2">
      <c r="A248" s="17"/>
      <c r="B248" s="643" t="s">
        <v>1140</v>
      </c>
      <c r="C248" s="639"/>
      <c r="D248" s="17"/>
      <c r="E248" s="639"/>
      <c r="F248" s="644">
        <v>19870671</v>
      </c>
    </row>
    <row r="249" spans="1:6" ht="12.75" x14ac:dyDescent="0.2">
      <c r="A249" s="17">
        <v>1</v>
      </c>
      <c r="B249" s="647" t="s">
        <v>2902</v>
      </c>
      <c r="C249" s="1229" t="s">
        <v>2672</v>
      </c>
      <c r="D249" s="17" t="s">
        <v>3301</v>
      </c>
      <c r="E249" s="639">
        <v>0.5</v>
      </c>
      <c r="F249" s="646">
        <v>558412</v>
      </c>
    </row>
    <row r="250" spans="1:6" ht="12.75" x14ac:dyDescent="0.2">
      <c r="A250" s="17">
        <v>2</v>
      </c>
      <c r="B250" s="647" t="s">
        <v>2903</v>
      </c>
      <c r="C250" s="1229"/>
      <c r="D250" s="17" t="s">
        <v>3301</v>
      </c>
      <c r="E250" s="639">
        <v>0.5</v>
      </c>
      <c r="F250" s="646">
        <v>558412</v>
      </c>
    </row>
    <row r="251" spans="1:6" ht="12.75" x14ac:dyDescent="0.2">
      <c r="A251" s="17">
        <v>3</v>
      </c>
      <c r="B251" s="647" t="s">
        <v>2904</v>
      </c>
      <c r="C251" s="1229"/>
      <c r="D251" s="17" t="s">
        <v>3301</v>
      </c>
      <c r="E251" s="639">
        <v>0.5</v>
      </c>
      <c r="F251" s="646">
        <v>558412</v>
      </c>
    </row>
    <row r="252" spans="1:6" ht="12.75" x14ac:dyDescent="0.2">
      <c r="A252" s="17">
        <v>4</v>
      </c>
      <c r="B252" s="647" t="s">
        <v>2905</v>
      </c>
      <c r="C252" s="1229"/>
      <c r="D252" s="17" t="s">
        <v>3301</v>
      </c>
      <c r="E252" s="639">
        <v>0.5</v>
      </c>
      <c r="F252" s="646">
        <v>558412</v>
      </c>
    </row>
    <row r="253" spans="1:6" ht="12.75" x14ac:dyDescent="0.2">
      <c r="A253" s="17">
        <v>5</v>
      </c>
      <c r="B253" s="647" t="s">
        <v>2802</v>
      </c>
      <c r="C253" s="1229"/>
      <c r="D253" s="17" t="s">
        <v>3301</v>
      </c>
      <c r="E253" s="639">
        <v>0.5</v>
      </c>
      <c r="F253" s="646">
        <v>558412</v>
      </c>
    </row>
    <row r="254" spans="1:6" ht="12.75" x14ac:dyDescent="0.2">
      <c r="A254" s="17">
        <v>6</v>
      </c>
      <c r="B254" s="647" t="s">
        <v>2906</v>
      </c>
      <c r="C254" s="1229"/>
      <c r="D254" s="17" t="s">
        <v>3301</v>
      </c>
      <c r="E254" s="639">
        <v>0.5</v>
      </c>
      <c r="F254" s="646">
        <v>558412</v>
      </c>
    </row>
    <row r="255" spans="1:6" ht="12.75" x14ac:dyDescent="0.2">
      <c r="A255" s="17">
        <v>7</v>
      </c>
      <c r="B255" s="647" t="s">
        <v>2907</v>
      </c>
      <c r="C255" s="1229"/>
      <c r="D255" s="17" t="s">
        <v>3301</v>
      </c>
      <c r="E255" s="639">
        <v>0.5</v>
      </c>
      <c r="F255" s="646">
        <v>558412</v>
      </c>
    </row>
    <row r="256" spans="1:6" ht="12.75" x14ac:dyDescent="0.2">
      <c r="A256" s="17">
        <v>8</v>
      </c>
      <c r="B256" s="647" t="s">
        <v>2908</v>
      </c>
      <c r="C256" s="1229"/>
      <c r="D256" s="17" t="s">
        <v>3301</v>
      </c>
      <c r="E256" s="639">
        <v>0.5</v>
      </c>
      <c r="F256" s="646">
        <v>558412</v>
      </c>
    </row>
    <row r="257" spans="1:6" ht="12.75" x14ac:dyDescent="0.2">
      <c r="A257" s="17">
        <v>9</v>
      </c>
      <c r="B257" s="647" t="s">
        <v>2909</v>
      </c>
      <c r="C257" s="1229"/>
      <c r="D257" s="17" t="s">
        <v>3301</v>
      </c>
      <c r="E257" s="639">
        <v>0.5</v>
      </c>
      <c r="F257" s="646">
        <v>558412</v>
      </c>
    </row>
    <row r="258" spans="1:6" ht="12.75" x14ac:dyDescent="0.2">
      <c r="A258" s="17">
        <v>10</v>
      </c>
      <c r="B258" s="647" t="s">
        <v>2910</v>
      </c>
      <c r="C258" s="1229"/>
      <c r="D258" s="17" t="s">
        <v>3300</v>
      </c>
      <c r="E258" s="639" t="s">
        <v>1827</v>
      </c>
      <c r="F258" s="646">
        <v>1116824</v>
      </c>
    </row>
    <row r="259" spans="1:6" ht="12.75" x14ac:dyDescent="0.2">
      <c r="A259" s="17">
        <v>11</v>
      </c>
      <c r="B259" s="647" t="s">
        <v>2911</v>
      </c>
      <c r="C259" s="1229"/>
      <c r="D259" s="17" t="s">
        <v>3300</v>
      </c>
      <c r="E259" s="639" t="s">
        <v>1827</v>
      </c>
      <c r="F259" s="646">
        <v>1116824</v>
      </c>
    </row>
    <row r="260" spans="1:6" ht="12.75" x14ac:dyDescent="0.2">
      <c r="A260" s="17">
        <v>12</v>
      </c>
      <c r="B260" s="647" t="s">
        <v>2711</v>
      </c>
      <c r="C260" s="1229"/>
      <c r="D260" s="17" t="s">
        <v>3301</v>
      </c>
      <c r="E260" s="639">
        <v>0.5</v>
      </c>
      <c r="F260" s="646">
        <v>558412</v>
      </c>
    </row>
    <row r="261" spans="1:6" ht="12.75" x14ac:dyDescent="0.2">
      <c r="A261" s="17">
        <v>13</v>
      </c>
      <c r="B261" s="647" t="s">
        <v>2912</v>
      </c>
      <c r="C261" s="1229"/>
      <c r="D261" s="17" t="s">
        <v>3300</v>
      </c>
      <c r="E261" s="639" t="s">
        <v>1827</v>
      </c>
      <c r="F261" s="646">
        <v>1116824</v>
      </c>
    </row>
    <row r="262" spans="1:6" ht="12.75" x14ac:dyDescent="0.2">
      <c r="A262" s="17">
        <v>14</v>
      </c>
      <c r="B262" s="647" t="s">
        <v>2913</v>
      </c>
      <c r="C262" s="1229"/>
      <c r="D262" s="17" t="s">
        <v>3300</v>
      </c>
      <c r="E262" s="639" t="s">
        <v>1827</v>
      </c>
      <c r="F262" s="646">
        <v>1116824</v>
      </c>
    </row>
    <row r="263" spans="1:6" ht="12.75" x14ac:dyDescent="0.2">
      <c r="A263" s="17">
        <v>15</v>
      </c>
      <c r="B263" s="647" t="s">
        <v>2914</v>
      </c>
      <c r="C263" s="1229"/>
      <c r="D263" s="17" t="s">
        <v>3300</v>
      </c>
      <c r="E263" s="639" t="s">
        <v>1827</v>
      </c>
      <c r="F263" s="646">
        <v>1116824</v>
      </c>
    </row>
    <row r="264" spans="1:6" ht="12.75" x14ac:dyDescent="0.2">
      <c r="A264" s="17">
        <v>16</v>
      </c>
      <c r="B264" s="647" t="s">
        <v>2915</v>
      </c>
      <c r="C264" s="1229"/>
      <c r="D264" s="17" t="s">
        <v>3300</v>
      </c>
      <c r="E264" s="639" t="s">
        <v>1827</v>
      </c>
      <c r="F264" s="646">
        <v>1116824</v>
      </c>
    </row>
    <row r="265" spans="1:6" ht="12.75" x14ac:dyDescent="0.2">
      <c r="A265" s="17">
        <v>17</v>
      </c>
      <c r="B265" s="647" t="s">
        <v>2916</v>
      </c>
      <c r="C265" s="1229"/>
      <c r="D265" s="17" t="s">
        <v>3300</v>
      </c>
      <c r="E265" s="639" t="s">
        <v>1827</v>
      </c>
      <c r="F265" s="646">
        <v>1116824</v>
      </c>
    </row>
    <row r="266" spans="1:6" ht="12.75" x14ac:dyDescent="0.2">
      <c r="A266" s="17">
        <v>18</v>
      </c>
      <c r="B266" s="647" t="s">
        <v>2917</v>
      </c>
      <c r="C266" s="1229"/>
      <c r="D266" s="17" t="s">
        <v>3300</v>
      </c>
      <c r="E266" s="639" t="s">
        <v>1827</v>
      </c>
      <c r="F266" s="646">
        <v>1116824</v>
      </c>
    </row>
    <row r="267" spans="1:6" ht="12.75" x14ac:dyDescent="0.2">
      <c r="A267" s="17">
        <v>19</v>
      </c>
      <c r="B267" s="647" t="s">
        <v>2918</v>
      </c>
      <c r="C267" s="1229"/>
      <c r="D267" s="17" t="s">
        <v>3300</v>
      </c>
      <c r="E267" s="639" t="s">
        <v>1827</v>
      </c>
      <c r="F267" s="646">
        <v>1116824</v>
      </c>
    </row>
    <row r="268" spans="1:6" ht="12.75" x14ac:dyDescent="0.2">
      <c r="A268" s="17">
        <v>20</v>
      </c>
      <c r="B268" s="647" t="s">
        <v>2919</v>
      </c>
      <c r="C268" s="1229"/>
      <c r="D268" s="17" t="s">
        <v>3300</v>
      </c>
      <c r="E268" s="639" t="s">
        <v>1827</v>
      </c>
      <c r="F268" s="646">
        <v>1116824</v>
      </c>
    </row>
    <row r="269" spans="1:6" ht="12.75" x14ac:dyDescent="0.2">
      <c r="A269" s="17">
        <v>21</v>
      </c>
      <c r="B269" s="647" t="s">
        <v>2920</v>
      </c>
      <c r="C269" s="1229"/>
      <c r="D269" s="17" t="s">
        <v>3300</v>
      </c>
      <c r="E269" s="639" t="s">
        <v>1827</v>
      </c>
      <c r="F269" s="646">
        <v>1116824</v>
      </c>
    </row>
    <row r="270" spans="1:6" ht="12.75" x14ac:dyDescent="0.2">
      <c r="A270" s="17">
        <v>22</v>
      </c>
      <c r="B270" s="647" t="s">
        <v>2921</v>
      </c>
      <c r="C270" s="1229"/>
      <c r="D270" s="17" t="s">
        <v>3300</v>
      </c>
      <c r="E270" s="639" t="s">
        <v>1827</v>
      </c>
      <c r="F270" s="646">
        <v>1116824</v>
      </c>
    </row>
    <row r="271" spans="1:6" ht="12.75" x14ac:dyDescent="0.2">
      <c r="A271" s="17">
        <v>23</v>
      </c>
      <c r="B271" s="647" t="s">
        <v>2922</v>
      </c>
      <c r="C271" s="639" t="s">
        <v>2900</v>
      </c>
      <c r="D271" s="17" t="s">
        <v>3301</v>
      </c>
      <c r="E271" s="639">
        <v>0.5</v>
      </c>
      <c r="F271" s="646">
        <v>884663</v>
      </c>
    </row>
    <row r="272" spans="1:6" ht="12.75" x14ac:dyDescent="0.2">
      <c r="A272" s="17"/>
      <c r="B272" s="643" t="s">
        <v>1144</v>
      </c>
      <c r="C272" s="639"/>
      <c r="D272" s="17"/>
      <c r="E272" s="639"/>
      <c r="F272" s="644">
        <v>18986008</v>
      </c>
    </row>
    <row r="273" spans="1:6" ht="12.75" x14ac:dyDescent="0.2">
      <c r="A273" s="17">
        <v>1</v>
      </c>
      <c r="B273" s="38" t="s">
        <v>2923</v>
      </c>
      <c r="C273" s="1229" t="s">
        <v>2672</v>
      </c>
      <c r="D273" s="17" t="s">
        <v>3300</v>
      </c>
      <c r="E273" s="639" t="s">
        <v>1827</v>
      </c>
      <c r="F273" s="646">
        <v>1116824</v>
      </c>
    </row>
    <row r="274" spans="1:6" ht="12.75" x14ac:dyDescent="0.2">
      <c r="A274" s="17">
        <v>2</v>
      </c>
      <c r="B274" s="38" t="s">
        <v>2924</v>
      </c>
      <c r="C274" s="1229"/>
      <c r="D274" s="17" t="s">
        <v>3300</v>
      </c>
      <c r="E274" s="639" t="s">
        <v>1827</v>
      </c>
      <c r="F274" s="646">
        <v>1116824</v>
      </c>
    </row>
    <row r="275" spans="1:6" ht="12.75" x14ac:dyDescent="0.2">
      <c r="A275" s="17">
        <v>3</v>
      </c>
      <c r="B275" s="38" t="s">
        <v>2925</v>
      </c>
      <c r="C275" s="1229"/>
      <c r="D275" s="17" t="s">
        <v>3300</v>
      </c>
      <c r="E275" s="639" t="s">
        <v>1827</v>
      </c>
      <c r="F275" s="646">
        <v>1116824</v>
      </c>
    </row>
    <row r="276" spans="1:6" ht="12.75" x14ac:dyDescent="0.2">
      <c r="A276" s="17">
        <v>4</v>
      </c>
      <c r="B276" s="38" t="s">
        <v>2926</v>
      </c>
      <c r="C276" s="1229"/>
      <c r="D276" s="17" t="s">
        <v>3300</v>
      </c>
      <c r="E276" s="639" t="s">
        <v>1827</v>
      </c>
      <c r="F276" s="646">
        <v>1116824</v>
      </c>
    </row>
    <row r="277" spans="1:6" ht="12.75" x14ac:dyDescent="0.2">
      <c r="A277" s="17">
        <v>5</v>
      </c>
      <c r="B277" s="38" t="s">
        <v>2927</v>
      </c>
      <c r="C277" s="1229"/>
      <c r="D277" s="17" t="s">
        <v>3300</v>
      </c>
      <c r="E277" s="639" t="s">
        <v>1827</v>
      </c>
      <c r="F277" s="646">
        <v>1116824</v>
      </c>
    </row>
    <row r="278" spans="1:6" ht="12.75" x14ac:dyDescent="0.2">
      <c r="A278" s="17">
        <v>6</v>
      </c>
      <c r="B278" s="38" t="s">
        <v>2707</v>
      </c>
      <c r="C278" s="1229"/>
      <c r="D278" s="17" t="s">
        <v>3300</v>
      </c>
      <c r="E278" s="639" t="s">
        <v>1827</v>
      </c>
      <c r="F278" s="646">
        <v>1116824</v>
      </c>
    </row>
    <row r="279" spans="1:6" ht="12.75" x14ac:dyDescent="0.2">
      <c r="A279" s="17">
        <v>7</v>
      </c>
      <c r="B279" s="38" t="s">
        <v>2928</v>
      </c>
      <c r="C279" s="1229"/>
      <c r="D279" s="17" t="s">
        <v>3300</v>
      </c>
      <c r="E279" s="639" t="s">
        <v>1827</v>
      </c>
      <c r="F279" s="646">
        <v>1116824</v>
      </c>
    </row>
    <row r="280" spans="1:6" ht="12.75" x14ac:dyDescent="0.2">
      <c r="A280" s="17">
        <v>8</v>
      </c>
      <c r="B280" s="38" t="s">
        <v>2929</v>
      </c>
      <c r="C280" s="1229"/>
      <c r="D280" s="17" t="s">
        <v>3300</v>
      </c>
      <c r="E280" s="639" t="s">
        <v>1827</v>
      </c>
      <c r="F280" s="646">
        <v>1116824</v>
      </c>
    </row>
    <row r="281" spans="1:6" ht="12.75" x14ac:dyDescent="0.2">
      <c r="A281" s="17">
        <v>9</v>
      </c>
      <c r="B281" s="38" t="s">
        <v>2930</v>
      </c>
      <c r="C281" s="1229"/>
      <c r="D281" s="17" t="s">
        <v>3300</v>
      </c>
      <c r="E281" s="639" t="s">
        <v>1827</v>
      </c>
      <c r="F281" s="646">
        <v>1116824</v>
      </c>
    </row>
    <row r="282" spans="1:6" ht="12.75" x14ac:dyDescent="0.2">
      <c r="A282" s="17">
        <v>10</v>
      </c>
      <c r="B282" s="38" t="s">
        <v>2931</v>
      </c>
      <c r="C282" s="1229"/>
      <c r="D282" s="17" t="s">
        <v>3300</v>
      </c>
      <c r="E282" s="639" t="s">
        <v>1827</v>
      </c>
      <c r="F282" s="646">
        <v>1116824</v>
      </c>
    </row>
    <row r="283" spans="1:6" ht="12.75" x14ac:dyDescent="0.2">
      <c r="A283" s="17">
        <v>11</v>
      </c>
      <c r="B283" s="38" t="s">
        <v>2932</v>
      </c>
      <c r="C283" s="1229"/>
      <c r="D283" s="17" t="s">
        <v>3300</v>
      </c>
      <c r="E283" s="639" t="s">
        <v>1827</v>
      </c>
      <c r="F283" s="646">
        <v>1116824</v>
      </c>
    </row>
    <row r="284" spans="1:6" ht="12.75" x14ac:dyDescent="0.2">
      <c r="A284" s="17">
        <v>12</v>
      </c>
      <c r="B284" s="38" t="s">
        <v>2933</v>
      </c>
      <c r="C284" s="1229"/>
      <c r="D284" s="17" t="s">
        <v>3300</v>
      </c>
      <c r="E284" s="639" t="s">
        <v>1827</v>
      </c>
      <c r="F284" s="646">
        <v>1116824</v>
      </c>
    </row>
    <row r="285" spans="1:6" ht="12.75" x14ac:dyDescent="0.2">
      <c r="A285" s="17">
        <v>13</v>
      </c>
      <c r="B285" s="38" t="s">
        <v>2934</v>
      </c>
      <c r="C285" s="1229"/>
      <c r="D285" s="17" t="s">
        <v>3300</v>
      </c>
      <c r="E285" s="639" t="s">
        <v>1827</v>
      </c>
      <c r="F285" s="646">
        <v>1116824</v>
      </c>
    </row>
    <row r="286" spans="1:6" ht="12.75" x14ac:dyDescent="0.2">
      <c r="A286" s="17">
        <v>14</v>
      </c>
      <c r="B286" s="38" t="s">
        <v>2802</v>
      </c>
      <c r="C286" s="1229"/>
      <c r="D286" s="17" t="s">
        <v>3300</v>
      </c>
      <c r="E286" s="639" t="s">
        <v>1827</v>
      </c>
      <c r="F286" s="646">
        <v>1116824</v>
      </c>
    </row>
    <row r="287" spans="1:6" ht="12.75" x14ac:dyDescent="0.2">
      <c r="A287" s="17">
        <v>15</v>
      </c>
      <c r="B287" s="38" t="s">
        <v>2935</v>
      </c>
      <c r="C287" s="1229"/>
      <c r="D287" s="17" t="s">
        <v>3300</v>
      </c>
      <c r="E287" s="639" t="s">
        <v>1827</v>
      </c>
      <c r="F287" s="646">
        <v>1116824</v>
      </c>
    </row>
    <row r="288" spans="1:6" ht="12.75" x14ac:dyDescent="0.2">
      <c r="A288" s="17">
        <v>16</v>
      </c>
      <c r="B288" s="38" t="s">
        <v>2936</v>
      </c>
      <c r="C288" s="1229"/>
      <c r="D288" s="17" t="s">
        <v>3300</v>
      </c>
      <c r="E288" s="639" t="s">
        <v>1827</v>
      </c>
      <c r="F288" s="646">
        <v>1116824</v>
      </c>
    </row>
    <row r="289" spans="1:6" ht="12.75" x14ac:dyDescent="0.2">
      <c r="A289" s="17">
        <v>17</v>
      </c>
      <c r="B289" s="38" t="s">
        <v>2937</v>
      </c>
      <c r="C289" s="1229"/>
      <c r="D289" s="17" t="s">
        <v>3300</v>
      </c>
      <c r="E289" s="639" t="s">
        <v>1827</v>
      </c>
      <c r="F289" s="646">
        <v>1116824</v>
      </c>
    </row>
    <row r="290" spans="1:6" ht="12.75" x14ac:dyDescent="0.2">
      <c r="A290" s="17"/>
      <c r="B290" s="643" t="s">
        <v>1146</v>
      </c>
      <c r="C290" s="639"/>
      <c r="D290" s="17"/>
      <c r="E290" s="639"/>
      <c r="F290" s="644">
        <v>13401888</v>
      </c>
    </row>
    <row r="291" spans="1:6" ht="12.75" x14ac:dyDescent="0.2">
      <c r="A291" s="17">
        <v>1</v>
      </c>
      <c r="B291" s="647" t="s">
        <v>2938</v>
      </c>
      <c r="C291" s="1229" t="s">
        <v>2672</v>
      </c>
      <c r="D291" s="17" t="s">
        <v>3301</v>
      </c>
      <c r="E291" s="639">
        <v>0.5</v>
      </c>
      <c r="F291" s="646">
        <v>558412</v>
      </c>
    </row>
    <row r="292" spans="1:6" ht="12.75" x14ac:dyDescent="0.2">
      <c r="A292" s="17">
        <v>2</v>
      </c>
      <c r="B292" s="647" t="s">
        <v>2939</v>
      </c>
      <c r="C292" s="1229"/>
      <c r="D292" s="17" t="s">
        <v>3300</v>
      </c>
      <c r="E292" s="639" t="s">
        <v>1827</v>
      </c>
      <c r="F292" s="646">
        <v>1116824</v>
      </c>
    </row>
    <row r="293" spans="1:6" ht="12.75" x14ac:dyDescent="0.2">
      <c r="A293" s="17">
        <v>3</v>
      </c>
      <c r="B293" s="647" t="s">
        <v>2940</v>
      </c>
      <c r="C293" s="1229"/>
      <c r="D293" s="17" t="s">
        <v>3301</v>
      </c>
      <c r="E293" s="639">
        <v>0.5</v>
      </c>
      <c r="F293" s="646">
        <v>558412</v>
      </c>
    </row>
    <row r="294" spans="1:6" ht="12.75" x14ac:dyDescent="0.2">
      <c r="A294" s="17">
        <v>4</v>
      </c>
      <c r="B294" s="647" t="s">
        <v>2941</v>
      </c>
      <c r="C294" s="1229"/>
      <c r="D294" s="17" t="s">
        <v>3300</v>
      </c>
      <c r="E294" s="639" t="s">
        <v>1827</v>
      </c>
      <c r="F294" s="646">
        <v>1116824</v>
      </c>
    </row>
    <row r="295" spans="1:6" ht="12.75" x14ac:dyDescent="0.2">
      <c r="A295" s="17">
        <v>5</v>
      </c>
      <c r="B295" s="647" t="s">
        <v>2942</v>
      </c>
      <c r="C295" s="1229"/>
      <c r="D295" s="17" t="s">
        <v>3300</v>
      </c>
      <c r="E295" s="639" t="s">
        <v>1827</v>
      </c>
      <c r="F295" s="646">
        <v>1116824</v>
      </c>
    </row>
    <row r="296" spans="1:6" ht="12.75" x14ac:dyDescent="0.2">
      <c r="A296" s="17">
        <v>6</v>
      </c>
      <c r="B296" s="647" t="s">
        <v>2943</v>
      </c>
      <c r="C296" s="1229"/>
      <c r="D296" s="17" t="s">
        <v>3300</v>
      </c>
      <c r="E296" s="639" t="s">
        <v>1827</v>
      </c>
      <c r="F296" s="646">
        <v>1116824</v>
      </c>
    </row>
    <row r="297" spans="1:6" ht="12.75" x14ac:dyDescent="0.2">
      <c r="A297" s="17">
        <v>7</v>
      </c>
      <c r="B297" s="647" t="s">
        <v>2944</v>
      </c>
      <c r="C297" s="1229"/>
      <c r="D297" s="17" t="s">
        <v>3300</v>
      </c>
      <c r="E297" s="639" t="s">
        <v>1827</v>
      </c>
      <c r="F297" s="646">
        <v>1116824</v>
      </c>
    </row>
    <row r="298" spans="1:6" ht="12.75" x14ac:dyDescent="0.2">
      <c r="A298" s="17">
        <v>8</v>
      </c>
      <c r="B298" s="647" t="s">
        <v>2945</v>
      </c>
      <c r="C298" s="1229"/>
      <c r="D298" s="17" t="s">
        <v>3300</v>
      </c>
      <c r="E298" s="639" t="s">
        <v>1827</v>
      </c>
      <c r="F298" s="646">
        <v>1116824</v>
      </c>
    </row>
    <row r="299" spans="1:6" ht="12.75" x14ac:dyDescent="0.2">
      <c r="A299" s="17">
        <v>9</v>
      </c>
      <c r="B299" s="647" t="s">
        <v>2946</v>
      </c>
      <c r="C299" s="1229"/>
      <c r="D299" s="17" t="s">
        <v>3300</v>
      </c>
      <c r="E299" s="639" t="s">
        <v>1827</v>
      </c>
      <c r="F299" s="646">
        <v>1116824</v>
      </c>
    </row>
    <row r="300" spans="1:6" ht="12.75" x14ac:dyDescent="0.2">
      <c r="A300" s="17">
        <v>10</v>
      </c>
      <c r="B300" s="647" t="s">
        <v>2947</v>
      </c>
      <c r="C300" s="1229"/>
      <c r="D300" s="17" t="s">
        <v>3300</v>
      </c>
      <c r="E300" s="639" t="s">
        <v>1827</v>
      </c>
      <c r="F300" s="646">
        <v>1116824</v>
      </c>
    </row>
    <row r="301" spans="1:6" ht="12.75" x14ac:dyDescent="0.2">
      <c r="A301" s="17">
        <v>11</v>
      </c>
      <c r="B301" s="647" t="s">
        <v>2948</v>
      </c>
      <c r="C301" s="1229"/>
      <c r="D301" s="17" t="s">
        <v>3300</v>
      </c>
      <c r="E301" s="639" t="s">
        <v>1827</v>
      </c>
      <c r="F301" s="646">
        <v>1116824</v>
      </c>
    </row>
    <row r="302" spans="1:6" ht="12.75" x14ac:dyDescent="0.2">
      <c r="A302" s="17">
        <v>12</v>
      </c>
      <c r="B302" s="647" t="s">
        <v>2949</v>
      </c>
      <c r="C302" s="1229"/>
      <c r="D302" s="17" t="s">
        <v>3300</v>
      </c>
      <c r="E302" s="639" t="s">
        <v>1827</v>
      </c>
      <c r="F302" s="646">
        <v>1116824</v>
      </c>
    </row>
    <row r="303" spans="1:6" ht="12.75" x14ac:dyDescent="0.2">
      <c r="A303" s="17">
        <v>13</v>
      </c>
      <c r="B303" s="647" t="s">
        <v>2950</v>
      </c>
      <c r="C303" s="1229"/>
      <c r="D303" s="17" t="s">
        <v>3300</v>
      </c>
      <c r="E303" s="639" t="s">
        <v>1827</v>
      </c>
      <c r="F303" s="646">
        <v>1116824</v>
      </c>
    </row>
    <row r="304" spans="1:6" ht="12.75" x14ac:dyDescent="0.2">
      <c r="A304" s="17"/>
      <c r="B304" s="643" t="s">
        <v>1148</v>
      </c>
      <c r="C304" s="639"/>
      <c r="D304" s="17"/>
      <c r="E304" s="639"/>
      <c r="F304" s="644">
        <v>12705405</v>
      </c>
    </row>
    <row r="305" spans="1:6" ht="12.75" x14ac:dyDescent="0.2">
      <c r="A305" s="17">
        <v>1</v>
      </c>
      <c r="B305" s="647" t="s">
        <v>2951</v>
      </c>
      <c r="C305" s="1229" t="s">
        <v>2672</v>
      </c>
      <c r="D305" s="17" t="s">
        <v>3300</v>
      </c>
      <c r="E305" s="639" t="s">
        <v>1827</v>
      </c>
      <c r="F305" s="646">
        <v>1116824</v>
      </c>
    </row>
    <row r="306" spans="1:6" ht="12.75" x14ac:dyDescent="0.2">
      <c r="A306" s="17">
        <v>2</v>
      </c>
      <c r="B306" s="647" t="s">
        <v>2952</v>
      </c>
      <c r="C306" s="1229"/>
      <c r="D306" s="17" t="s">
        <v>3300</v>
      </c>
      <c r="E306" s="639" t="s">
        <v>1827</v>
      </c>
      <c r="F306" s="646">
        <v>1116824</v>
      </c>
    </row>
    <row r="307" spans="1:6" ht="12.75" x14ac:dyDescent="0.2">
      <c r="A307" s="17">
        <v>3</v>
      </c>
      <c r="B307" s="647" t="s">
        <v>2953</v>
      </c>
      <c r="C307" s="1229"/>
      <c r="D307" s="17" t="s">
        <v>3300</v>
      </c>
      <c r="E307" s="639" t="s">
        <v>1827</v>
      </c>
      <c r="F307" s="646">
        <v>1116824</v>
      </c>
    </row>
    <row r="308" spans="1:6" ht="12.75" x14ac:dyDescent="0.2">
      <c r="A308" s="17">
        <v>4</v>
      </c>
      <c r="B308" s="647" t="s">
        <v>2803</v>
      </c>
      <c r="C308" s="1229"/>
      <c r="D308" s="17" t="s">
        <v>3300</v>
      </c>
      <c r="E308" s="639" t="s">
        <v>1827</v>
      </c>
      <c r="F308" s="646">
        <v>1116824</v>
      </c>
    </row>
    <row r="309" spans="1:6" ht="12.75" x14ac:dyDescent="0.2">
      <c r="A309" s="17">
        <v>5</v>
      </c>
      <c r="B309" s="647" t="s">
        <v>2954</v>
      </c>
      <c r="C309" s="1229"/>
      <c r="D309" s="17" t="s">
        <v>3300</v>
      </c>
      <c r="E309" s="639" t="s">
        <v>1827</v>
      </c>
      <c r="F309" s="646">
        <v>1116824</v>
      </c>
    </row>
    <row r="310" spans="1:6" ht="12.75" x14ac:dyDescent="0.2">
      <c r="A310" s="17">
        <v>6</v>
      </c>
      <c r="B310" s="647" t="s">
        <v>2955</v>
      </c>
      <c r="C310" s="1229"/>
      <c r="D310" s="17" t="s">
        <v>3300</v>
      </c>
      <c r="E310" s="639" t="s">
        <v>1827</v>
      </c>
      <c r="F310" s="646">
        <v>1116824</v>
      </c>
    </row>
    <row r="311" spans="1:6" ht="12.75" x14ac:dyDescent="0.2">
      <c r="A311" s="17">
        <v>7</v>
      </c>
      <c r="B311" s="647" t="s">
        <v>2956</v>
      </c>
      <c r="C311" s="1229"/>
      <c r="D311" s="17" t="s">
        <v>3300</v>
      </c>
      <c r="E311" s="639" t="s">
        <v>1827</v>
      </c>
      <c r="F311" s="646">
        <v>1116824</v>
      </c>
    </row>
    <row r="312" spans="1:6" ht="12.75" x14ac:dyDescent="0.2">
      <c r="A312" s="17">
        <v>8</v>
      </c>
      <c r="B312" s="647" t="s">
        <v>2957</v>
      </c>
      <c r="C312" s="1229"/>
      <c r="D312" s="17" t="s">
        <v>3300</v>
      </c>
      <c r="E312" s="639" t="s">
        <v>1827</v>
      </c>
      <c r="F312" s="646">
        <v>1116824</v>
      </c>
    </row>
    <row r="313" spans="1:6" ht="12.75" x14ac:dyDescent="0.2">
      <c r="A313" s="17">
        <v>9</v>
      </c>
      <c r="B313" s="647" t="s">
        <v>2958</v>
      </c>
      <c r="C313" s="1229"/>
      <c r="D313" s="17" t="s">
        <v>3300</v>
      </c>
      <c r="E313" s="639" t="s">
        <v>1827</v>
      </c>
      <c r="F313" s="646">
        <v>1116824</v>
      </c>
    </row>
    <row r="314" spans="1:6" ht="12.75" x14ac:dyDescent="0.2">
      <c r="A314" s="17">
        <v>10</v>
      </c>
      <c r="B314" s="647" t="s">
        <v>2959</v>
      </c>
      <c r="C314" s="1229" t="s">
        <v>2900</v>
      </c>
      <c r="D314" s="17" t="s">
        <v>3301</v>
      </c>
      <c r="E314" s="639">
        <v>0.5</v>
      </c>
      <c r="F314" s="646">
        <v>884663</v>
      </c>
    </row>
    <row r="315" spans="1:6" ht="12.75" x14ac:dyDescent="0.2">
      <c r="A315" s="17">
        <v>11</v>
      </c>
      <c r="B315" s="647" t="s">
        <v>2960</v>
      </c>
      <c r="C315" s="1229"/>
      <c r="D315" s="17" t="s">
        <v>3300</v>
      </c>
      <c r="E315" s="639" t="s">
        <v>1827</v>
      </c>
      <c r="F315" s="646">
        <v>1769326</v>
      </c>
    </row>
    <row r="316" spans="1:6" ht="12.75" x14ac:dyDescent="0.2">
      <c r="A316" s="17"/>
      <c r="B316" s="643" t="s">
        <v>1150</v>
      </c>
      <c r="C316" s="639"/>
      <c r="D316" s="17"/>
      <c r="E316" s="639"/>
      <c r="F316" s="644">
        <v>23105063</v>
      </c>
    </row>
    <row r="317" spans="1:6" ht="12.75" x14ac:dyDescent="0.2">
      <c r="A317" s="17">
        <v>1</v>
      </c>
      <c r="B317" s="647" t="s">
        <v>2961</v>
      </c>
      <c r="C317" s="1229" t="s">
        <v>2672</v>
      </c>
      <c r="D317" s="17" t="s">
        <v>3301</v>
      </c>
      <c r="E317" s="639">
        <v>0.5</v>
      </c>
      <c r="F317" s="646">
        <v>558412</v>
      </c>
    </row>
    <row r="318" spans="1:6" ht="12.75" x14ac:dyDescent="0.2">
      <c r="A318" s="17">
        <v>2</v>
      </c>
      <c r="B318" s="647" t="s">
        <v>2962</v>
      </c>
      <c r="C318" s="1229"/>
      <c r="D318" s="17" t="s">
        <v>3301</v>
      </c>
      <c r="E318" s="639">
        <v>0.5</v>
      </c>
      <c r="F318" s="646">
        <v>558412</v>
      </c>
    </row>
    <row r="319" spans="1:6" ht="12.75" x14ac:dyDescent="0.2">
      <c r="A319" s="17">
        <v>3</v>
      </c>
      <c r="B319" s="647" t="s">
        <v>2963</v>
      </c>
      <c r="C319" s="1229"/>
      <c r="D319" s="17" t="s">
        <v>3301</v>
      </c>
      <c r="E319" s="639">
        <v>0.5</v>
      </c>
      <c r="F319" s="646">
        <v>558412</v>
      </c>
    </row>
    <row r="320" spans="1:6" ht="12.75" x14ac:dyDescent="0.2">
      <c r="A320" s="17">
        <v>4</v>
      </c>
      <c r="B320" s="647" t="s">
        <v>2964</v>
      </c>
      <c r="C320" s="1229"/>
      <c r="D320" s="17" t="s">
        <v>3301</v>
      </c>
      <c r="E320" s="639">
        <v>0.5</v>
      </c>
      <c r="F320" s="646">
        <v>558412</v>
      </c>
    </row>
    <row r="321" spans="1:6" ht="12.75" x14ac:dyDescent="0.2">
      <c r="A321" s="17">
        <v>5</v>
      </c>
      <c r="B321" s="647" t="s">
        <v>2965</v>
      </c>
      <c r="C321" s="1229"/>
      <c r="D321" s="17" t="s">
        <v>3301</v>
      </c>
      <c r="E321" s="639">
        <v>0.5</v>
      </c>
      <c r="F321" s="646">
        <v>558412</v>
      </c>
    </row>
    <row r="322" spans="1:6" ht="12.75" x14ac:dyDescent="0.2">
      <c r="A322" s="17">
        <v>6</v>
      </c>
      <c r="B322" s="647" t="s">
        <v>2966</v>
      </c>
      <c r="C322" s="1229"/>
      <c r="D322" s="17" t="s">
        <v>3301</v>
      </c>
      <c r="E322" s="639">
        <v>0.5</v>
      </c>
      <c r="F322" s="646">
        <v>558412</v>
      </c>
    </row>
    <row r="323" spans="1:6" ht="12.75" x14ac:dyDescent="0.2">
      <c r="A323" s="17">
        <v>7</v>
      </c>
      <c r="B323" s="647" t="s">
        <v>2967</v>
      </c>
      <c r="C323" s="1229"/>
      <c r="D323" s="17" t="s">
        <v>3301</v>
      </c>
      <c r="E323" s="639">
        <v>0.5</v>
      </c>
      <c r="F323" s="646">
        <v>558412</v>
      </c>
    </row>
    <row r="324" spans="1:6" ht="12.75" x14ac:dyDescent="0.2">
      <c r="A324" s="17">
        <v>8</v>
      </c>
      <c r="B324" s="647" t="s">
        <v>2968</v>
      </c>
      <c r="C324" s="1229"/>
      <c r="D324" s="17" t="s">
        <v>3301</v>
      </c>
      <c r="E324" s="639">
        <v>0.5</v>
      </c>
      <c r="F324" s="646">
        <v>558412</v>
      </c>
    </row>
    <row r="325" spans="1:6" ht="12.75" x14ac:dyDescent="0.2">
      <c r="A325" s="17">
        <v>9</v>
      </c>
      <c r="B325" s="647" t="s">
        <v>2969</v>
      </c>
      <c r="C325" s="1229"/>
      <c r="D325" s="17" t="s">
        <v>3300</v>
      </c>
      <c r="E325" s="639" t="s">
        <v>1827</v>
      </c>
      <c r="F325" s="646">
        <v>1116824</v>
      </c>
    </row>
    <row r="326" spans="1:6" ht="12.75" x14ac:dyDescent="0.2">
      <c r="A326" s="17">
        <v>10</v>
      </c>
      <c r="B326" s="647" t="s">
        <v>2970</v>
      </c>
      <c r="C326" s="1229"/>
      <c r="D326" s="17" t="s">
        <v>3300</v>
      </c>
      <c r="E326" s="639" t="s">
        <v>1827</v>
      </c>
      <c r="F326" s="646">
        <v>1116824</v>
      </c>
    </row>
    <row r="327" spans="1:6" ht="12.75" x14ac:dyDescent="0.2">
      <c r="A327" s="17">
        <v>11</v>
      </c>
      <c r="B327" s="647" t="s">
        <v>2971</v>
      </c>
      <c r="C327" s="1229"/>
      <c r="D327" s="17" t="s">
        <v>3301</v>
      </c>
      <c r="E327" s="639">
        <v>0.5</v>
      </c>
      <c r="F327" s="646">
        <v>558412</v>
      </c>
    </row>
    <row r="328" spans="1:6" ht="12.75" x14ac:dyDescent="0.2">
      <c r="A328" s="17">
        <v>12</v>
      </c>
      <c r="B328" s="647" t="s">
        <v>2972</v>
      </c>
      <c r="C328" s="1229"/>
      <c r="D328" s="17" t="s">
        <v>3300</v>
      </c>
      <c r="E328" s="639" t="s">
        <v>1827</v>
      </c>
      <c r="F328" s="646">
        <v>1116824</v>
      </c>
    </row>
    <row r="329" spans="1:6" ht="12.75" x14ac:dyDescent="0.2">
      <c r="A329" s="17">
        <v>13</v>
      </c>
      <c r="B329" s="647" t="s">
        <v>2973</v>
      </c>
      <c r="C329" s="1229"/>
      <c r="D329" s="17" t="s">
        <v>3300</v>
      </c>
      <c r="E329" s="639" t="s">
        <v>1827</v>
      </c>
      <c r="F329" s="646">
        <v>1116824</v>
      </c>
    </row>
    <row r="330" spans="1:6" ht="12.75" x14ac:dyDescent="0.2">
      <c r="A330" s="17">
        <v>14</v>
      </c>
      <c r="B330" s="647" t="s">
        <v>2974</v>
      </c>
      <c r="C330" s="1229"/>
      <c r="D330" s="17" t="s">
        <v>3300</v>
      </c>
      <c r="E330" s="639" t="s">
        <v>1827</v>
      </c>
      <c r="F330" s="646">
        <v>1116824</v>
      </c>
    </row>
    <row r="331" spans="1:6" ht="12.75" x14ac:dyDescent="0.2">
      <c r="A331" s="17">
        <v>15</v>
      </c>
      <c r="B331" s="647" t="s">
        <v>2975</v>
      </c>
      <c r="C331" s="1229"/>
      <c r="D331" s="17" t="s">
        <v>3300</v>
      </c>
      <c r="E331" s="639" t="s">
        <v>1827</v>
      </c>
      <c r="F331" s="646">
        <v>1116824</v>
      </c>
    </row>
    <row r="332" spans="1:6" ht="12.75" x14ac:dyDescent="0.2">
      <c r="A332" s="17">
        <v>16</v>
      </c>
      <c r="B332" s="647" t="s">
        <v>2976</v>
      </c>
      <c r="C332" s="1229"/>
      <c r="D332" s="17" t="s">
        <v>3300</v>
      </c>
      <c r="E332" s="639" t="s">
        <v>1827</v>
      </c>
      <c r="F332" s="646">
        <v>1116824</v>
      </c>
    </row>
    <row r="333" spans="1:6" ht="12.75" x14ac:dyDescent="0.2">
      <c r="A333" s="17">
        <v>17</v>
      </c>
      <c r="B333" s="647" t="s">
        <v>2977</v>
      </c>
      <c r="C333" s="1229"/>
      <c r="D333" s="17" t="s">
        <v>3300</v>
      </c>
      <c r="E333" s="639" t="s">
        <v>1827</v>
      </c>
      <c r="F333" s="646">
        <v>1116824</v>
      </c>
    </row>
    <row r="334" spans="1:6" ht="12.75" x14ac:dyDescent="0.2">
      <c r="A334" s="17">
        <v>18</v>
      </c>
      <c r="B334" s="647" t="s">
        <v>2978</v>
      </c>
      <c r="C334" s="1229"/>
      <c r="D334" s="17" t="s">
        <v>3300</v>
      </c>
      <c r="E334" s="639" t="s">
        <v>1827</v>
      </c>
      <c r="F334" s="646">
        <v>1116824</v>
      </c>
    </row>
    <row r="335" spans="1:6" ht="12.75" x14ac:dyDescent="0.2">
      <c r="A335" s="17">
        <v>19</v>
      </c>
      <c r="B335" s="647" t="s">
        <v>2979</v>
      </c>
      <c r="C335" s="1229"/>
      <c r="D335" s="17" t="s">
        <v>3300</v>
      </c>
      <c r="E335" s="639" t="s">
        <v>1827</v>
      </c>
      <c r="F335" s="646">
        <v>1116824</v>
      </c>
    </row>
    <row r="336" spans="1:6" ht="12.75" x14ac:dyDescent="0.2">
      <c r="A336" s="17">
        <v>20</v>
      </c>
      <c r="B336" s="647" t="s">
        <v>2980</v>
      </c>
      <c r="C336" s="1229"/>
      <c r="D336" s="17" t="s">
        <v>3300</v>
      </c>
      <c r="E336" s="639" t="s">
        <v>1827</v>
      </c>
      <c r="F336" s="646">
        <v>1116824</v>
      </c>
    </row>
    <row r="337" spans="1:6" ht="12.75" x14ac:dyDescent="0.2">
      <c r="A337" s="17">
        <v>21</v>
      </c>
      <c r="B337" s="647" t="s">
        <v>2981</v>
      </c>
      <c r="C337" s="1229"/>
      <c r="D337" s="17" t="s">
        <v>3300</v>
      </c>
      <c r="E337" s="639" t="s">
        <v>1827</v>
      </c>
      <c r="F337" s="646">
        <v>1116824</v>
      </c>
    </row>
    <row r="338" spans="1:6" ht="12.75" x14ac:dyDescent="0.2">
      <c r="A338" s="17">
        <v>22</v>
      </c>
      <c r="B338" s="647" t="s">
        <v>2982</v>
      </c>
      <c r="C338" s="1229"/>
      <c r="D338" s="17" t="s">
        <v>3300</v>
      </c>
      <c r="E338" s="639" t="s">
        <v>1827</v>
      </c>
      <c r="F338" s="646">
        <v>1116824</v>
      </c>
    </row>
    <row r="339" spans="1:6" ht="12.75" x14ac:dyDescent="0.2">
      <c r="A339" s="17">
        <v>23</v>
      </c>
      <c r="B339" s="647" t="s">
        <v>2983</v>
      </c>
      <c r="C339" s="1229"/>
      <c r="D339" s="17" t="s">
        <v>3300</v>
      </c>
      <c r="E339" s="639" t="s">
        <v>1827</v>
      </c>
      <c r="F339" s="646">
        <v>1116824</v>
      </c>
    </row>
    <row r="340" spans="1:6" ht="12.75" x14ac:dyDescent="0.2">
      <c r="A340" s="17">
        <v>24</v>
      </c>
      <c r="B340" s="647" t="s">
        <v>2984</v>
      </c>
      <c r="C340" s="1229"/>
      <c r="D340" s="17" t="s">
        <v>3300</v>
      </c>
      <c r="E340" s="639" t="s">
        <v>1827</v>
      </c>
      <c r="F340" s="646">
        <v>1116824</v>
      </c>
    </row>
    <row r="341" spans="1:6" ht="12.75" x14ac:dyDescent="0.2">
      <c r="A341" s="17">
        <v>25</v>
      </c>
      <c r="B341" s="647" t="s">
        <v>2985</v>
      </c>
      <c r="C341" s="639" t="s">
        <v>2900</v>
      </c>
      <c r="D341" s="17" t="s">
        <v>3301</v>
      </c>
      <c r="E341" s="639">
        <v>0.75</v>
      </c>
      <c r="F341" s="646">
        <v>1326995</v>
      </c>
    </row>
    <row r="342" spans="1:6" ht="12.75" x14ac:dyDescent="0.2">
      <c r="A342" s="17"/>
      <c r="B342" s="643" t="s">
        <v>1152</v>
      </c>
      <c r="C342" s="639"/>
      <c r="D342" s="17"/>
      <c r="E342" s="639"/>
      <c r="F342" s="644">
        <v>16752360</v>
      </c>
    </row>
    <row r="343" spans="1:6" ht="12.75" x14ac:dyDescent="0.2">
      <c r="A343" s="17">
        <v>1</v>
      </c>
      <c r="B343" s="647" t="s">
        <v>2986</v>
      </c>
      <c r="C343" s="1229" t="s">
        <v>2672</v>
      </c>
      <c r="D343" s="17" t="s">
        <v>3300</v>
      </c>
      <c r="E343" s="639" t="s">
        <v>1827</v>
      </c>
      <c r="F343" s="646">
        <v>1116824</v>
      </c>
    </row>
    <row r="344" spans="1:6" ht="12.75" x14ac:dyDescent="0.2">
      <c r="A344" s="17">
        <v>2</v>
      </c>
      <c r="B344" s="647" t="s">
        <v>2707</v>
      </c>
      <c r="C344" s="1229"/>
      <c r="D344" s="17" t="s">
        <v>3300</v>
      </c>
      <c r="E344" s="639" t="s">
        <v>1827</v>
      </c>
      <c r="F344" s="646">
        <v>1116824</v>
      </c>
    </row>
    <row r="345" spans="1:6" ht="12.75" x14ac:dyDescent="0.2">
      <c r="A345" s="17">
        <v>3</v>
      </c>
      <c r="B345" s="647" t="s">
        <v>2987</v>
      </c>
      <c r="C345" s="1229"/>
      <c r="D345" s="17" t="s">
        <v>3300</v>
      </c>
      <c r="E345" s="639" t="s">
        <v>1827</v>
      </c>
      <c r="F345" s="646">
        <v>1116824</v>
      </c>
    </row>
    <row r="346" spans="1:6" ht="12.75" x14ac:dyDescent="0.2">
      <c r="A346" s="17">
        <v>4</v>
      </c>
      <c r="B346" s="647" t="s">
        <v>2988</v>
      </c>
      <c r="C346" s="1229"/>
      <c r="D346" s="17" t="s">
        <v>3300</v>
      </c>
      <c r="E346" s="639" t="s">
        <v>1827</v>
      </c>
      <c r="F346" s="646">
        <v>1116824</v>
      </c>
    </row>
    <row r="347" spans="1:6" ht="12.75" x14ac:dyDescent="0.2">
      <c r="A347" s="17">
        <v>5</v>
      </c>
      <c r="B347" s="647" t="s">
        <v>2989</v>
      </c>
      <c r="C347" s="1229"/>
      <c r="D347" s="17" t="s">
        <v>3300</v>
      </c>
      <c r="E347" s="639" t="s">
        <v>1827</v>
      </c>
      <c r="F347" s="646">
        <v>1116824</v>
      </c>
    </row>
    <row r="348" spans="1:6" ht="12.75" x14ac:dyDescent="0.2">
      <c r="A348" s="17">
        <v>6</v>
      </c>
      <c r="B348" s="647" t="s">
        <v>2990</v>
      </c>
      <c r="C348" s="1229"/>
      <c r="D348" s="17" t="s">
        <v>3300</v>
      </c>
      <c r="E348" s="639" t="s">
        <v>1827</v>
      </c>
      <c r="F348" s="646">
        <v>1116824</v>
      </c>
    </row>
    <row r="349" spans="1:6" ht="12.75" x14ac:dyDescent="0.2">
      <c r="A349" s="17">
        <v>7</v>
      </c>
      <c r="B349" s="647" t="s">
        <v>2991</v>
      </c>
      <c r="C349" s="1229"/>
      <c r="D349" s="17" t="s">
        <v>3300</v>
      </c>
      <c r="E349" s="639" t="s">
        <v>1827</v>
      </c>
      <c r="F349" s="646">
        <v>1116824</v>
      </c>
    </row>
    <row r="350" spans="1:6" ht="12.75" x14ac:dyDescent="0.2">
      <c r="A350" s="17">
        <v>8</v>
      </c>
      <c r="B350" s="647" t="s">
        <v>2992</v>
      </c>
      <c r="C350" s="1229"/>
      <c r="D350" s="17" t="s">
        <v>3300</v>
      </c>
      <c r="E350" s="639" t="s">
        <v>1827</v>
      </c>
      <c r="F350" s="646">
        <v>1116824</v>
      </c>
    </row>
    <row r="351" spans="1:6" ht="12.75" x14ac:dyDescent="0.2">
      <c r="A351" s="17">
        <v>9</v>
      </c>
      <c r="B351" s="647" t="s">
        <v>2993</v>
      </c>
      <c r="C351" s="1229"/>
      <c r="D351" s="17" t="s">
        <v>3300</v>
      </c>
      <c r="E351" s="639" t="s">
        <v>1827</v>
      </c>
      <c r="F351" s="646">
        <v>1116824</v>
      </c>
    </row>
    <row r="352" spans="1:6" ht="12.75" x14ac:dyDescent="0.2">
      <c r="A352" s="17">
        <v>10</v>
      </c>
      <c r="B352" s="647" t="s">
        <v>2994</v>
      </c>
      <c r="C352" s="1229"/>
      <c r="D352" s="17" t="s">
        <v>3300</v>
      </c>
      <c r="E352" s="639" t="s">
        <v>1827</v>
      </c>
      <c r="F352" s="646">
        <v>1116824</v>
      </c>
    </row>
    <row r="353" spans="1:6" ht="12.75" x14ac:dyDescent="0.2">
      <c r="A353" s="17">
        <v>11</v>
      </c>
      <c r="B353" s="647" t="s">
        <v>2802</v>
      </c>
      <c r="C353" s="1229"/>
      <c r="D353" s="17" t="s">
        <v>3300</v>
      </c>
      <c r="E353" s="639" t="s">
        <v>1827</v>
      </c>
      <c r="F353" s="646">
        <v>1116824</v>
      </c>
    </row>
    <row r="354" spans="1:6" ht="12.75" x14ac:dyDescent="0.2">
      <c r="A354" s="17">
        <v>12</v>
      </c>
      <c r="B354" s="647" t="s">
        <v>2995</v>
      </c>
      <c r="C354" s="1229"/>
      <c r="D354" s="17" t="s">
        <v>3300</v>
      </c>
      <c r="E354" s="639" t="s">
        <v>1827</v>
      </c>
      <c r="F354" s="646">
        <v>1116824</v>
      </c>
    </row>
    <row r="355" spans="1:6" ht="12.75" x14ac:dyDescent="0.2">
      <c r="A355" s="17">
        <v>13</v>
      </c>
      <c r="B355" s="647" t="s">
        <v>2996</v>
      </c>
      <c r="C355" s="1229"/>
      <c r="D355" s="17" t="s">
        <v>3300</v>
      </c>
      <c r="E355" s="639" t="s">
        <v>1827</v>
      </c>
      <c r="F355" s="646">
        <v>1116824</v>
      </c>
    </row>
    <row r="356" spans="1:6" ht="12.75" x14ac:dyDescent="0.2">
      <c r="A356" s="17">
        <v>14</v>
      </c>
      <c r="B356" s="647" t="s">
        <v>2997</v>
      </c>
      <c r="C356" s="1229"/>
      <c r="D356" s="17" t="s">
        <v>3300</v>
      </c>
      <c r="E356" s="639" t="s">
        <v>1827</v>
      </c>
      <c r="F356" s="646">
        <v>1116824</v>
      </c>
    </row>
    <row r="357" spans="1:6" ht="12.75" x14ac:dyDescent="0.2">
      <c r="A357" s="17">
        <v>15</v>
      </c>
      <c r="B357" s="647" t="s">
        <v>2998</v>
      </c>
      <c r="C357" s="1229"/>
      <c r="D357" s="17" t="s">
        <v>3300</v>
      </c>
      <c r="E357" s="639" t="s">
        <v>1827</v>
      </c>
      <c r="F357" s="646">
        <v>1116824</v>
      </c>
    </row>
    <row r="358" spans="1:6" ht="12.75" x14ac:dyDescent="0.2">
      <c r="A358" s="17"/>
      <c r="B358" s="643" t="s">
        <v>1154</v>
      </c>
      <c r="C358" s="639"/>
      <c r="D358" s="17"/>
      <c r="E358" s="639"/>
      <c r="F358" s="644">
        <v>28197452</v>
      </c>
    </row>
    <row r="359" spans="1:6" ht="12.75" x14ac:dyDescent="0.2">
      <c r="A359" s="17">
        <v>1</v>
      </c>
      <c r="B359" s="647" t="s">
        <v>2999</v>
      </c>
      <c r="C359" s="1230" t="s">
        <v>2672</v>
      </c>
      <c r="D359" s="17" t="s">
        <v>3301</v>
      </c>
      <c r="E359" s="639">
        <v>0.5</v>
      </c>
      <c r="F359" s="646">
        <v>558412</v>
      </c>
    </row>
    <row r="360" spans="1:6" ht="12.75" x14ac:dyDescent="0.2">
      <c r="A360" s="17">
        <v>2</v>
      </c>
      <c r="B360" s="647" t="s">
        <v>3000</v>
      </c>
      <c r="C360" s="1231"/>
      <c r="D360" s="17" t="s">
        <v>3301</v>
      </c>
      <c r="E360" s="639">
        <v>0.5</v>
      </c>
      <c r="F360" s="646">
        <v>558412</v>
      </c>
    </row>
    <row r="361" spans="1:6" ht="12.75" x14ac:dyDescent="0.2">
      <c r="A361" s="17">
        <v>3</v>
      </c>
      <c r="B361" s="647" t="s">
        <v>3001</v>
      </c>
      <c r="C361" s="1231"/>
      <c r="D361" s="17" t="s">
        <v>3300</v>
      </c>
      <c r="E361" s="639" t="s">
        <v>1827</v>
      </c>
      <c r="F361" s="646">
        <v>1116824</v>
      </c>
    </row>
    <row r="362" spans="1:6" ht="12.75" x14ac:dyDescent="0.2">
      <c r="A362" s="17">
        <v>4</v>
      </c>
      <c r="B362" s="647" t="s">
        <v>3002</v>
      </c>
      <c r="C362" s="1231"/>
      <c r="D362" s="17" t="s">
        <v>3300</v>
      </c>
      <c r="E362" s="639" t="s">
        <v>1827</v>
      </c>
      <c r="F362" s="646">
        <v>1116824</v>
      </c>
    </row>
    <row r="363" spans="1:6" ht="12.75" x14ac:dyDescent="0.2">
      <c r="A363" s="17">
        <v>5</v>
      </c>
      <c r="B363" s="647" t="s">
        <v>3003</v>
      </c>
      <c r="C363" s="1231"/>
      <c r="D363" s="17" t="s">
        <v>3301</v>
      </c>
      <c r="E363" s="639">
        <v>0.5</v>
      </c>
      <c r="F363" s="646">
        <v>558412</v>
      </c>
    </row>
    <row r="364" spans="1:6" ht="12.75" x14ac:dyDescent="0.2">
      <c r="A364" s="17">
        <v>6</v>
      </c>
      <c r="B364" s="647" t="s">
        <v>3004</v>
      </c>
      <c r="C364" s="1231"/>
      <c r="D364" s="17" t="s">
        <v>3300</v>
      </c>
      <c r="E364" s="639" t="s">
        <v>1827</v>
      </c>
      <c r="F364" s="646">
        <v>1116824</v>
      </c>
    </row>
    <row r="365" spans="1:6" ht="25.5" x14ac:dyDescent="0.2">
      <c r="A365" s="17">
        <v>7</v>
      </c>
      <c r="B365" s="647" t="s">
        <v>3005</v>
      </c>
      <c r="C365" s="1231"/>
      <c r="D365" s="17" t="s">
        <v>3300</v>
      </c>
      <c r="E365" s="639" t="s">
        <v>1827</v>
      </c>
      <c r="F365" s="646">
        <v>1116824</v>
      </c>
    </row>
    <row r="366" spans="1:6" ht="12.75" x14ac:dyDescent="0.2">
      <c r="A366" s="17">
        <v>8</v>
      </c>
      <c r="B366" s="647" t="s">
        <v>3006</v>
      </c>
      <c r="C366" s="1231"/>
      <c r="D366" s="17" t="s">
        <v>3300</v>
      </c>
      <c r="E366" s="639" t="s">
        <v>1827</v>
      </c>
      <c r="F366" s="646">
        <v>1116824</v>
      </c>
    </row>
    <row r="367" spans="1:6" ht="12.75" x14ac:dyDescent="0.2">
      <c r="A367" s="17">
        <v>9</v>
      </c>
      <c r="B367" s="647" t="s">
        <v>3007</v>
      </c>
      <c r="C367" s="1231"/>
      <c r="D367" s="17" t="s">
        <v>3300</v>
      </c>
      <c r="E367" s="639" t="s">
        <v>1827</v>
      </c>
      <c r="F367" s="646">
        <v>1116824</v>
      </c>
    </row>
    <row r="368" spans="1:6" ht="12.75" x14ac:dyDescent="0.2">
      <c r="A368" s="17">
        <v>10</v>
      </c>
      <c r="B368" s="647" t="s">
        <v>3008</v>
      </c>
      <c r="C368" s="1231"/>
      <c r="D368" s="17" t="s">
        <v>3300</v>
      </c>
      <c r="E368" s="639" t="s">
        <v>1827</v>
      </c>
      <c r="F368" s="646">
        <v>1116824</v>
      </c>
    </row>
    <row r="369" spans="1:6" ht="12.75" x14ac:dyDescent="0.2">
      <c r="A369" s="17">
        <v>11</v>
      </c>
      <c r="B369" s="647" t="s">
        <v>3009</v>
      </c>
      <c r="C369" s="1231"/>
      <c r="D369" s="17" t="s">
        <v>3300</v>
      </c>
      <c r="E369" s="639" t="s">
        <v>1827</v>
      </c>
      <c r="F369" s="646">
        <v>1116824</v>
      </c>
    </row>
    <row r="370" spans="1:6" ht="12.75" x14ac:dyDescent="0.2">
      <c r="A370" s="17">
        <v>12</v>
      </c>
      <c r="B370" s="647" t="s">
        <v>3010</v>
      </c>
      <c r="C370" s="1231"/>
      <c r="D370" s="17" t="s">
        <v>3300</v>
      </c>
      <c r="E370" s="639" t="s">
        <v>1827</v>
      </c>
      <c r="F370" s="646">
        <v>1116824</v>
      </c>
    </row>
    <row r="371" spans="1:6" ht="12.75" x14ac:dyDescent="0.2">
      <c r="A371" s="17">
        <v>13</v>
      </c>
      <c r="B371" s="647" t="s">
        <v>3011</v>
      </c>
      <c r="C371" s="1231"/>
      <c r="D371" s="17" t="s">
        <v>3300</v>
      </c>
      <c r="E371" s="639" t="s">
        <v>1827</v>
      </c>
      <c r="F371" s="646">
        <v>1116824</v>
      </c>
    </row>
    <row r="372" spans="1:6" ht="12.75" x14ac:dyDescent="0.2">
      <c r="A372" s="17">
        <v>14</v>
      </c>
      <c r="B372" s="647" t="s">
        <v>3012</v>
      </c>
      <c r="C372" s="1232"/>
      <c r="D372" s="17" t="s">
        <v>3300</v>
      </c>
      <c r="E372" s="639" t="s">
        <v>1827</v>
      </c>
      <c r="F372" s="646">
        <v>1116824</v>
      </c>
    </row>
    <row r="373" spans="1:6" ht="12.75" x14ac:dyDescent="0.2">
      <c r="A373" s="17">
        <v>15</v>
      </c>
      <c r="B373" s="647" t="s">
        <v>3013</v>
      </c>
      <c r="C373" s="1230" t="s">
        <v>2900</v>
      </c>
      <c r="D373" s="17" t="s">
        <v>3301</v>
      </c>
      <c r="E373" s="639">
        <v>0.5</v>
      </c>
      <c r="F373" s="646">
        <v>884663</v>
      </c>
    </row>
    <row r="374" spans="1:6" ht="12.75" x14ac:dyDescent="0.2">
      <c r="A374" s="17">
        <v>16</v>
      </c>
      <c r="B374" s="647" t="s">
        <v>3014</v>
      </c>
      <c r="C374" s="1231"/>
      <c r="D374" s="17" t="s">
        <v>3301</v>
      </c>
      <c r="E374" s="639">
        <v>0.5</v>
      </c>
      <c r="F374" s="646">
        <v>884663</v>
      </c>
    </row>
    <row r="375" spans="1:6" ht="12.75" x14ac:dyDescent="0.2">
      <c r="A375" s="17">
        <v>17</v>
      </c>
      <c r="B375" s="647" t="s">
        <v>3015</v>
      </c>
      <c r="C375" s="1231"/>
      <c r="D375" s="17" t="s">
        <v>3301</v>
      </c>
      <c r="E375" s="639">
        <v>0.5</v>
      </c>
      <c r="F375" s="646">
        <v>884663</v>
      </c>
    </row>
    <row r="376" spans="1:6" ht="12.75" x14ac:dyDescent="0.2">
      <c r="A376" s="17">
        <v>18</v>
      </c>
      <c r="B376" s="647" t="s">
        <v>3016</v>
      </c>
      <c r="C376" s="1231"/>
      <c r="D376" s="17" t="s">
        <v>3300</v>
      </c>
      <c r="E376" s="639" t="s">
        <v>1827</v>
      </c>
      <c r="F376" s="646">
        <v>1769326</v>
      </c>
    </row>
    <row r="377" spans="1:6" ht="12.75" x14ac:dyDescent="0.2">
      <c r="A377" s="17">
        <v>19</v>
      </c>
      <c r="B377" s="647" t="s">
        <v>3017</v>
      </c>
      <c r="C377" s="1231"/>
      <c r="D377" s="17" t="s">
        <v>3301</v>
      </c>
      <c r="E377" s="639">
        <v>0.5</v>
      </c>
      <c r="F377" s="646">
        <v>884663</v>
      </c>
    </row>
    <row r="378" spans="1:6" ht="25.5" x14ac:dyDescent="0.2">
      <c r="A378" s="17">
        <v>20</v>
      </c>
      <c r="B378" s="647" t="s">
        <v>3018</v>
      </c>
      <c r="C378" s="1231"/>
      <c r="D378" s="17" t="s">
        <v>3301</v>
      </c>
      <c r="E378" s="639">
        <v>0.5</v>
      </c>
      <c r="F378" s="646">
        <v>884663</v>
      </c>
    </row>
    <row r="379" spans="1:6" ht="12.75" x14ac:dyDescent="0.2">
      <c r="A379" s="17">
        <v>21</v>
      </c>
      <c r="B379" s="647" t="s">
        <v>3019</v>
      </c>
      <c r="C379" s="1231"/>
      <c r="D379" s="17" t="s">
        <v>3301</v>
      </c>
      <c r="E379" s="639">
        <v>0.75</v>
      </c>
      <c r="F379" s="646">
        <v>1326995</v>
      </c>
    </row>
    <row r="380" spans="1:6" ht="12.75" x14ac:dyDescent="0.2">
      <c r="A380" s="17">
        <v>22</v>
      </c>
      <c r="B380" s="647" t="s">
        <v>3020</v>
      </c>
      <c r="C380" s="1231"/>
      <c r="D380" s="17" t="s">
        <v>3300</v>
      </c>
      <c r="E380" s="639" t="s">
        <v>1827</v>
      </c>
      <c r="F380" s="646">
        <v>1769326</v>
      </c>
    </row>
    <row r="381" spans="1:6" ht="12.75" x14ac:dyDescent="0.2">
      <c r="A381" s="17">
        <v>23</v>
      </c>
      <c r="B381" s="647" t="s">
        <v>3021</v>
      </c>
      <c r="C381" s="1232"/>
      <c r="D381" s="17" t="s">
        <v>3300</v>
      </c>
      <c r="E381" s="639" t="s">
        <v>1827</v>
      </c>
      <c r="F381" s="646">
        <v>1769326</v>
      </c>
    </row>
    <row r="382" spans="1:6" ht="15" customHeight="1" x14ac:dyDescent="0.2">
      <c r="A382" s="17">
        <v>24</v>
      </c>
      <c r="B382" s="647" t="s">
        <v>3022</v>
      </c>
      <c r="C382" s="1230" t="s">
        <v>2800</v>
      </c>
      <c r="D382" s="17" t="s">
        <v>3301</v>
      </c>
      <c r="E382" s="639">
        <v>0.8</v>
      </c>
      <c r="F382" s="646">
        <v>1589432</v>
      </c>
    </row>
    <row r="383" spans="1:6" ht="12.75" x14ac:dyDescent="0.2">
      <c r="A383" s="17">
        <v>25</v>
      </c>
      <c r="B383" s="647" t="s">
        <v>3023</v>
      </c>
      <c r="C383" s="1232"/>
      <c r="D383" s="17" t="s">
        <v>3301</v>
      </c>
      <c r="E383" s="639">
        <v>0.8</v>
      </c>
      <c r="F383" s="646">
        <v>1589432</v>
      </c>
    </row>
    <row r="384" spans="1:6" ht="12.75" x14ac:dyDescent="0.2">
      <c r="A384" s="17"/>
      <c r="B384" s="643" t="s">
        <v>1156</v>
      </c>
      <c r="C384" s="639"/>
      <c r="D384" s="17"/>
      <c r="E384" s="639"/>
      <c r="F384" s="644">
        <v>18521686</v>
      </c>
    </row>
    <row r="385" spans="1:6" ht="12.75" x14ac:dyDescent="0.2">
      <c r="A385" s="17">
        <v>1</v>
      </c>
      <c r="B385" s="647" t="s">
        <v>3024</v>
      </c>
      <c r="C385" s="1229" t="s">
        <v>2672</v>
      </c>
      <c r="D385" s="17" t="s">
        <v>3301</v>
      </c>
      <c r="E385" s="639">
        <v>0.5</v>
      </c>
      <c r="F385" s="646">
        <v>558412</v>
      </c>
    </row>
    <row r="386" spans="1:6" ht="12.75" x14ac:dyDescent="0.2">
      <c r="A386" s="17">
        <v>2</v>
      </c>
      <c r="B386" s="647" t="s">
        <v>3025</v>
      </c>
      <c r="C386" s="1229"/>
      <c r="D386" s="17" t="s">
        <v>3301</v>
      </c>
      <c r="E386" s="639">
        <v>0.5</v>
      </c>
      <c r="F386" s="646">
        <v>558412</v>
      </c>
    </row>
    <row r="387" spans="1:6" ht="12.75" x14ac:dyDescent="0.2">
      <c r="A387" s="17">
        <v>3</v>
      </c>
      <c r="B387" s="647" t="s">
        <v>3026</v>
      </c>
      <c r="C387" s="1229"/>
      <c r="D387" s="17" t="s">
        <v>3300</v>
      </c>
      <c r="E387" s="639" t="s">
        <v>1827</v>
      </c>
      <c r="F387" s="646">
        <v>1116824</v>
      </c>
    </row>
    <row r="388" spans="1:6" ht="12.75" x14ac:dyDescent="0.2">
      <c r="A388" s="17">
        <v>4</v>
      </c>
      <c r="B388" s="647" t="s">
        <v>3027</v>
      </c>
      <c r="C388" s="1229"/>
      <c r="D388" s="17" t="s">
        <v>3300</v>
      </c>
      <c r="E388" s="639" t="s">
        <v>1827</v>
      </c>
      <c r="F388" s="646">
        <v>1116824</v>
      </c>
    </row>
    <row r="389" spans="1:6" ht="12.75" x14ac:dyDescent="0.2">
      <c r="A389" s="17">
        <v>5</v>
      </c>
      <c r="B389" s="647" t="s">
        <v>3028</v>
      </c>
      <c r="C389" s="1229"/>
      <c r="D389" s="17" t="s">
        <v>3300</v>
      </c>
      <c r="E389" s="639" t="s">
        <v>1827</v>
      </c>
      <c r="F389" s="646">
        <v>1116824</v>
      </c>
    </row>
    <row r="390" spans="1:6" ht="12.75" x14ac:dyDescent="0.2">
      <c r="A390" s="17">
        <v>6</v>
      </c>
      <c r="B390" s="647" t="s">
        <v>3029</v>
      </c>
      <c r="C390" s="1229"/>
      <c r="D390" s="17" t="s">
        <v>3300</v>
      </c>
      <c r="E390" s="639" t="s">
        <v>1827</v>
      </c>
      <c r="F390" s="646">
        <v>1116824</v>
      </c>
    </row>
    <row r="391" spans="1:6" ht="12.75" x14ac:dyDescent="0.2">
      <c r="A391" s="17">
        <v>7</v>
      </c>
      <c r="B391" s="647" t="s">
        <v>3030</v>
      </c>
      <c r="C391" s="1229"/>
      <c r="D391" s="17" t="s">
        <v>3300</v>
      </c>
      <c r="E391" s="639" t="s">
        <v>1827</v>
      </c>
      <c r="F391" s="646">
        <v>1116824</v>
      </c>
    </row>
    <row r="392" spans="1:6" ht="12.75" x14ac:dyDescent="0.2">
      <c r="A392" s="17">
        <v>8</v>
      </c>
      <c r="B392" s="647" t="s">
        <v>3031</v>
      </c>
      <c r="C392" s="1229"/>
      <c r="D392" s="17" t="s">
        <v>3300</v>
      </c>
      <c r="E392" s="639" t="s">
        <v>1827</v>
      </c>
      <c r="F392" s="646">
        <v>1116824</v>
      </c>
    </row>
    <row r="393" spans="1:6" ht="12.75" x14ac:dyDescent="0.2">
      <c r="A393" s="17">
        <v>9</v>
      </c>
      <c r="B393" s="647" t="s">
        <v>3032</v>
      </c>
      <c r="C393" s="1229"/>
      <c r="D393" s="17" t="s">
        <v>3300</v>
      </c>
      <c r="E393" s="639" t="s">
        <v>1827</v>
      </c>
      <c r="F393" s="646">
        <v>1116824</v>
      </c>
    </row>
    <row r="394" spans="1:6" ht="12.75" x14ac:dyDescent="0.2">
      <c r="A394" s="17">
        <v>10</v>
      </c>
      <c r="B394" s="647" t="s">
        <v>3033</v>
      </c>
      <c r="C394" s="1229"/>
      <c r="D394" s="17" t="s">
        <v>3300</v>
      </c>
      <c r="E394" s="639" t="s">
        <v>1827</v>
      </c>
      <c r="F394" s="646">
        <v>1116824</v>
      </c>
    </row>
    <row r="395" spans="1:6" ht="12.75" x14ac:dyDescent="0.2">
      <c r="A395" s="17">
        <v>11</v>
      </c>
      <c r="B395" s="647" t="s">
        <v>3034</v>
      </c>
      <c r="C395" s="1229"/>
      <c r="D395" s="17" t="s">
        <v>3300</v>
      </c>
      <c r="E395" s="639" t="s">
        <v>1827</v>
      </c>
      <c r="F395" s="646">
        <v>1116824</v>
      </c>
    </row>
    <row r="396" spans="1:6" ht="12.75" x14ac:dyDescent="0.2">
      <c r="A396" s="17">
        <v>12</v>
      </c>
      <c r="B396" s="647" t="s">
        <v>3035</v>
      </c>
      <c r="C396" s="1229"/>
      <c r="D396" s="17" t="s">
        <v>3300</v>
      </c>
      <c r="E396" s="639" t="s">
        <v>1827</v>
      </c>
      <c r="F396" s="646">
        <v>1116824</v>
      </c>
    </row>
    <row r="397" spans="1:6" ht="12.75" x14ac:dyDescent="0.2">
      <c r="A397" s="17">
        <v>13</v>
      </c>
      <c r="B397" s="647" t="s">
        <v>3036</v>
      </c>
      <c r="C397" s="1229"/>
      <c r="D397" s="17" t="s">
        <v>3300</v>
      </c>
      <c r="E397" s="639" t="s">
        <v>1827</v>
      </c>
      <c r="F397" s="646">
        <v>1116824</v>
      </c>
    </row>
    <row r="398" spans="1:6" ht="12.75" x14ac:dyDescent="0.2">
      <c r="A398" s="17">
        <v>14</v>
      </c>
      <c r="B398" s="647" t="s">
        <v>3037</v>
      </c>
      <c r="C398" s="1229"/>
      <c r="D398" s="17" t="s">
        <v>3300</v>
      </c>
      <c r="E398" s="639" t="s">
        <v>1827</v>
      </c>
      <c r="F398" s="646">
        <v>1116824</v>
      </c>
    </row>
    <row r="399" spans="1:6" ht="12.75" x14ac:dyDescent="0.2">
      <c r="A399" s="17">
        <v>15</v>
      </c>
      <c r="B399" s="647" t="s">
        <v>3038</v>
      </c>
      <c r="C399" s="1229"/>
      <c r="D399" s="17" t="s">
        <v>3300</v>
      </c>
      <c r="E399" s="639" t="s">
        <v>1827</v>
      </c>
      <c r="F399" s="646">
        <v>1116824</v>
      </c>
    </row>
    <row r="400" spans="1:6" ht="12.75" x14ac:dyDescent="0.2">
      <c r="A400" s="17">
        <v>16</v>
      </c>
      <c r="B400" s="647" t="s">
        <v>3039</v>
      </c>
      <c r="C400" s="1229"/>
      <c r="D400" s="17" t="s">
        <v>3300</v>
      </c>
      <c r="E400" s="639" t="s">
        <v>1827</v>
      </c>
      <c r="F400" s="646">
        <v>1116824</v>
      </c>
    </row>
    <row r="401" spans="1:6" ht="12.75" x14ac:dyDescent="0.2">
      <c r="A401" s="17">
        <v>17</v>
      </c>
      <c r="B401" s="647" t="s">
        <v>3040</v>
      </c>
      <c r="C401" s="639" t="s">
        <v>2900</v>
      </c>
      <c r="D401" s="17" t="s">
        <v>3300</v>
      </c>
      <c r="E401" s="639" t="s">
        <v>1827</v>
      </c>
      <c r="F401" s="646">
        <v>1769326</v>
      </c>
    </row>
    <row r="402" spans="1:6" ht="12.75" x14ac:dyDescent="0.2">
      <c r="A402" s="17"/>
      <c r="B402" s="643" t="s">
        <v>1158</v>
      </c>
      <c r="C402" s="639"/>
      <c r="D402" s="17"/>
      <c r="E402" s="639"/>
      <c r="F402" s="644">
        <v>20661244</v>
      </c>
    </row>
    <row r="403" spans="1:6" ht="12.75" x14ac:dyDescent="0.2">
      <c r="A403" s="17">
        <v>1</v>
      </c>
      <c r="B403" s="647" t="s">
        <v>3041</v>
      </c>
      <c r="C403" s="1229" t="s">
        <v>2672</v>
      </c>
      <c r="D403" s="17" t="s">
        <v>3300</v>
      </c>
      <c r="E403" s="639" t="s">
        <v>1827</v>
      </c>
      <c r="F403" s="646">
        <v>1116824</v>
      </c>
    </row>
    <row r="404" spans="1:6" ht="12.75" x14ac:dyDescent="0.2">
      <c r="A404" s="17">
        <v>2</v>
      </c>
      <c r="B404" s="647" t="s">
        <v>3042</v>
      </c>
      <c r="C404" s="1229"/>
      <c r="D404" s="17" t="s">
        <v>3301</v>
      </c>
      <c r="E404" s="639">
        <v>0.5</v>
      </c>
      <c r="F404" s="646">
        <v>558412</v>
      </c>
    </row>
    <row r="405" spans="1:6" ht="12.75" x14ac:dyDescent="0.2">
      <c r="A405" s="17">
        <v>3</v>
      </c>
      <c r="B405" s="647" t="s">
        <v>3043</v>
      </c>
      <c r="C405" s="1229"/>
      <c r="D405" s="17" t="s">
        <v>3301</v>
      </c>
      <c r="E405" s="639">
        <v>0.5</v>
      </c>
      <c r="F405" s="646">
        <v>558412</v>
      </c>
    </row>
    <row r="406" spans="1:6" ht="12.75" x14ac:dyDescent="0.2">
      <c r="A406" s="17">
        <v>4</v>
      </c>
      <c r="B406" s="647" t="s">
        <v>3044</v>
      </c>
      <c r="C406" s="1229"/>
      <c r="D406" s="17" t="s">
        <v>3301</v>
      </c>
      <c r="E406" s="639">
        <v>0.5</v>
      </c>
      <c r="F406" s="646">
        <v>558412</v>
      </c>
    </row>
    <row r="407" spans="1:6" ht="12.75" x14ac:dyDescent="0.2">
      <c r="A407" s="17">
        <v>5</v>
      </c>
      <c r="B407" s="647" t="s">
        <v>3045</v>
      </c>
      <c r="C407" s="1229"/>
      <c r="D407" s="17" t="s">
        <v>3301</v>
      </c>
      <c r="E407" s="639">
        <v>0.5</v>
      </c>
      <c r="F407" s="646">
        <v>558412</v>
      </c>
    </row>
    <row r="408" spans="1:6" ht="12.75" x14ac:dyDescent="0.2">
      <c r="A408" s="17">
        <v>6</v>
      </c>
      <c r="B408" s="647" t="s">
        <v>3046</v>
      </c>
      <c r="C408" s="1229"/>
      <c r="D408" s="17" t="s">
        <v>3301</v>
      </c>
      <c r="E408" s="639">
        <v>0.5</v>
      </c>
      <c r="F408" s="646">
        <v>558412</v>
      </c>
    </row>
    <row r="409" spans="1:6" ht="12.75" x14ac:dyDescent="0.2">
      <c r="A409" s="17">
        <v>7</v>
      </c>
      <c r="B409" s="647" t="s">
        <v>3047</v>
      </c>
      <c r="C409" s="1229"/>
      <c r="D409" s="17" t="s">
        <v>3301</v>
      </c>
      <c r="E409" s="639">
        <v>0.5</v>
      </c>
      <c r="F409" s="646">
        <v>558412</v>
      </c>
    </row>
    <row r="410" spans="1:6" ht="12.75" x14ac:dyDescent="0.2">
      <c r="A410" s="17">
        <v>8</v>
      </c>
      <c r="B410" s="647" t="s">
        <v>3048</v>
      </c>
      <c r="C410" s="1229"/>
      <c r="D410" s="17" t="s">
        <v>3301</v>
      </c>
      <c r="E410" s="639">
        <v>0.5</v>
      </c>
      <c r="F410" s="646">
        <v>558412</v>
      </c>
    </row>
    <row r="411" spans="1:6" ht="12.75" x14ac:dyDescent="0.2">
      <c r="A411" s="17">
        <v>9</v>
      </c>
      <c r="B411" s="647" t="s">
        <v>3049</v>
      </c>
      <c r="C411" s="1229"/>
      <c r="D411" s="17" t="s">
        <v>3301</v>
      </c>
      <c r="E411" s="639">
        <v>0.5</v>
      </c>
      <c r="F411" s="646">
        <v>558412</v>
      </c>
    </row>
    <row r="412" spans="1:6" ht="12.75" x14ac:dyDescent="0.2">
      <c r="A412" s="17">
        <v>10</v>
      </c>
      <c r="B412" s="647" t="s">
        <v>3050</v>
      </c>
      <c r="C412" s="1229"/>
      <c r="D412" s="17" t="s">
        <v>3301</v>
      </c>
      <c r="E412" s="639">
        <v>0.5</v>
      </c>
      <c r="F412" s="646">
        <v>558412</v>
      </c>
    </row>
    <row r="413" spans="1:6" ht="12.75" x14ac:dyDescent="0.2">
      <c r="A413" s="17">
        <v>11</v>
      </c>
      <c r="B413" s="647" t="s">
        <v>3051</v>
      </c>
      <c r="C413" s="1229"/>
      <c r="D413" s="17" t="s">
        <v>3300</v>
      </c>
      <c r="E413" s="639" t="s">
        <v>1827</v>
      </c>
      <c r="F413" s="646">
        <v>1116824</v>
      </c>
    </row>
    <row r="414" spans="1:6" ht="12.75" x14ac:dyDescent="0.2">
      <c r="A414" s="17">
        <v>12</v>
      </c>
      <c r="B414" s="647" t="s">
        <v>3052</v>
      </c>
      <c r="C414" s="1229"/>
      <c r="D414" s="17" t="s">
        <v>3300</v>
      </c>
      <c r="E414" s="639" t="s">
        <v>1827</v>
      </c>
      <c r="F414" s="646">
        <v>1116824</v>
      </c>
    </row>
    <row r="415" spans="1:6" ht="12.75" x14ac:dyDescent="0.2">
      <c r="A415" s="17">
        <v>13</v>
      </c>
      <c r="B415" s="647" t="s">
        <v>3053</v>
      </c>
      <c r="C415" s="1229"/>
      <c r="D415" s="17" t="s">
        <v>3300</v>
      </c>
      <c r="E415" s="639" t="s">
        <v>1827</v>
      </c>
      <c r="F415" s="646">
        <v>1116824</v>
      </c>
    </row>
    <row r="416" spans="1:6" ht="12.75" x14ac:dyDescent="0.2">
      <c r="A416" s="17">
        <v>14</v>
      </c>
      <c r="B416" s="647" t="s">
        <v>3054</v>
      </c>
      <c r="C416" s="1229"/>
      <c r="D416" s="17" t="s">
        <v>3301</v>
      </c>
      <c r="E416" s="639">
        <v>0.5</v>
      </c>
      <c r="F416" s="646">
        <v>558412</v>
      </c>
    </row>
    <row r="417" spans="1:6" ht="12.75" x14ac:dyDescent="0.2">
      <c r="A417" s="17">
        <v>15</v>
      </c>
      <c r="B417" s="647" t="s">
        <v>3055</v>
      </c>
      <c r="C417" s="1229"/>
      <c r="D417" s="17" t="s">
        <v>3301</v>
      </c>
      <c r="E417" s="639">
        <v>0.5</v>
      </c>
      <c r="F417" s="646">
        <v>558412</v>
      </c>
    </row>
    <row r="418" spans="1:6" ht="12.75" x14ac:dyDescent="0.2">
      <c r="A418" s="17">
        <v>16</v>
      </c>
      <c r="B418" s="647" t="s">
        <v>3056</v>
      </c>
      <c r="C418" s="1229"/>
      <c r="D418" s="17" t="s">
        <v>3300</v>
      </c>
      <c r="E418" s="639" t="s">
        <v>1827</v>
      </c>
      <c r="F418" s="646">
        <v>1116824</v>
      </c>
    </row>
    <row r="419" spans="1:6" ht="12.75" x14ac:dyDescent="0.2">
      <c r="A419" s="17">
        <v>17</v>
      </c>
      <c r="B419" s="647" t="s">
        <v>3057</v>
      </c>
      <c r="C419" s="1229"/>
      <c r="D419" s="17" t="s">
        <v>3300</v>
      </c>
      <c r="E419" s="639" t="s">
        <v>1827</v>
      </c>
      <c r="F419" s="646">
        <v>1116824</v>
      </c>
    </row>
    <row r="420" spans="1:6" ht="12.75" x14ac:dyDescent="0.2">
      <c r="A420" s="17">
        <v>18</v>
      </c>
      <c r="B420" s="647" t="s">
        <v>3058</v>
      </c>
      <c r="C420" s="1229"/>
      <c r="D420" s="17" t="s">
        <v>3300</v>
      </c>
      <c r="E420" s="639" t="s">
        <v>1827</v>
      </c>
      <c r="F420" s="646">
        <v>1116824</v>
      </c>
    </row>
    <row r="421" spans="1:6" ht="12.75" x14ac:dyDescent="0.2">
      <c r="A421" s="17">
        <v>19</v>
      </c>
      <c r="B421" s="647" t="s">
        <v>3059</v>
      </c>
      <c r="C421" s="1229"/>
      <c r="D421" s="17" t="s">
        <v>3300</v>
      </c>
      <c r="E421" s="639" t="s">
        <v>1827</v>
      </c>
      <c r="F421" s="646">
        <v>1116824</v>
      </c>
    </row>
    <row r="422" spans="1:6" ht="12.75" x14ac:dyDescent="0.2">
      <c r="A422" s="17">
        <v>20</v>
      </c>
      <c r="B422" s="647" t="s">
        <v>3060</v>
      </c>
      <c r="C422" s="1229"/>
      <c r="D422" s="17" t="s">
        <v>3300</v>
      </c>
      <c r="E422" s="639" t="s">
        <v>1827</v>
      </c>
      <c r="F422" s="646">
        <v>1116824</v>
      </c>
    </row>
    <row r="423" spans="1:6" ht="12.75" x14ac:dyDescent="0.2">
      <c r="A423" s="17">
        <v>21</v>
      </c>
      <c r="B423" s="647" t="s">
        <v>3061</v>
      </c>
      <c r="C423" s="1229"/>
      <c r="D423" s="17" t="s">
        <v>3300</v>
      </c>
      <c r="E423" s="639" t="s">
        <v>1827</v>
      </c>
      <c r="F423" s="646">
        <v>1116824</v>
      </c>
    </row>
    <row r="424" spans="1:6" ht="12.75" x14ac:dyDescent="0.2">
      <c r="A424" s="17">
        <v>22</v>
      </c>
      <c r="B424" s="647" t="s">
        <v>3062</v>
      </c>
      <c r="C424" s="1229"/>
      <c r="D424" s="17" t="s">
        <v>3300</v>
      </c>
      <c r="E424" s="639" t="s">
        <v>1827</v>
      </c>
      <c r="F424" s="646">
        <v>1116824</v>
      </c>
    </row>
    <row r="425" spans="1:6" ht="12.75" x14ac:dyDescent="0.2">
      <c r="A425" s="17">
        <v>23</v>
      </c>
      <c r="B425" s="647" t="s">
        <v>3063</v>
      </c>
      <c r="C425" s="1229"/>
      <c r="D425" s="17" t="s">
        <v>3300</v>
      </c>
      <c r="E425" s="639" t="s">
        <v>1827</v>
      </c>
      <c r="F425" s="646">
        <v>1116824</v>
      </c>
    </row>
    <row r="426" spans="1:6" ht="12.75" x14ac:dyDescent="0.2">
      <c r="A426" s="17">
        <v>24</v>
      </c>
      <c r="B426" s="647" t="s">
        <v>3064</v>
      </c>
      <c r="C426" s="1229"/>
      <c r="D426" s="17" t="s">
        <v>3300</v>
      </c>
      <c r="E426" s="639" t="s">
        <v>1827</v>
      </c>
      <c r="F426" s="646">
        <v>1116824</v>
      </c>
    </row>
    <row r="427" spans="1:6" ht="12.75" x14ac:dyDescent="0.2">
      <c r="A427" s="17"/>
      <c r="B427" s="643" t="s">
        <v>1160</v>
      </c>
      <c r="C427" s="639"/>
      <c r="D427" s="17"/>
      <c r="E427" s="639"/>
      <c r="F427" s="644">
        <v>16520199</v>
      </c>
    </row>
    <row r="428" spans="1:6" ht="12.75" x14ac:dyDescent="0.2">
      <c r="A428" s="17">
        <v>1</v>
      </c>
      <c r="B428" s="647" t="s">
        <v>3065</v>
      </c>
      <c r="C428" s="1229" t="s">
        <v>2672</v>
      </c>
      <c r="D428" s="17" t="s">
        <v>3300</v>
      </c>
      <c r="E428" s="639" t="s">
        <v>1827</v>
      </c>
      <c r="F428" s="646">
        <v>1116824</v>
      </c>
    </row>
    <row r="429" spans="1:6" ht="12.75" x14ac:dyDescent="0.2">
      <c r="A429" s="17">
        <v>2</v>
      </c>
      <c r="B429" s="647" t="s">
        <v>2779</v>
      </c>
      <c r="C429" s="1229"/>
      <c r="D429" s="17" t="s">
        <v>3300</v>
      </c>
      <c r="E429" s="639" t="s">
        <v>1827</v>
      </c>
      <c r="F429" s="646">
        <v>1116824</v>
      </c>
    </row>
    <row r="430" spans="1:6" ht="12.75" x14ac:dyDescent="0.2">
      <c r="A430" s="17">
        <v>3</v>
      </c>
      <c r="B430" s="647" t="s">
        <v>3066</v>
      </c>
      <c r="C430" s="1229"/>
      <c r="D430" s="17" t="s">
        <v>3300</v>
      </c>
      <c r="E430" s="639" t="s">
        <v>1827</v>
      </c>
      <c r="F430" s="646">
        <v>1116824</v>
      </c>
    </row>
    <row r="431" spans="1:6" ht="12.75" x14ac:dyDescent="0.2">
      <c r="A431" s="17">
        <v>4</v>
      </c>
      <c r="B431" s="647" t="s">
        <v>3067</v>
      </c>
      <c r="C431" s="1229"/>
      <c r="D431" s="17" t="s">
        <v>3300</v>
      </c>
      <c r="E431" s="639" t="s">
        <v>1827</v>
      </c>
      <c r="F431" s="646">
        <v>1116824</v>
      </c>
    </row>
    <row r="432" spans="1:6" ht="12.75" x14ac:dyDescent="0.2">
      <c r="A432" s="17">
        <v>5</v>
      </c>
      <c r="B432" s="647" t="s">
        <v>3068</v>
      </c>
      <c r="C432" s="1229"/>
      <c r="D432" s="17" t="s">
        <v>3300</v>
      </c>
      <c r="E432" s="639" t="s">
        <v>1827</v>
      </c>
      <c r="F432" s="646">
        <v>1116824</v>
      </c>
    </row>
    <row r="433" spans="1:6" ht="12.75" x14ac:dyDescent="0.2">
      <c r="A433" s="17">
        <v>6</v>
      </c>
      <c r="B433" s="647" t="s">
        <v>3069</v>
      </c>
      <c r="C433" s="1229"/>
      <c r="D433" s="17" t="s">
        <v>3300</v>
      </c>
      <c r="E433" s="639" t="s">
        <v>1827</v>
      </c>
      <c r="F433" s="646">
        <v>1116824</v>
      </c>
    </row>
    <row r="434" spans="1:6" ht="12.75" x14ac:dyDescent="0.2">
      <c r="A434" s="17">
        <v>7</v>
      </c>
      <c r="B434" s="647" t="s">
        <v>3070</v>
      </c>
      <c r="C434" s="1229"/>
      <c r="D434" s="17" t="s">
        <v>3300</v>
      </c>
      <c r="E434" s="639" t="s">
        <v>1827</v>
      </c>
      <c r="F434" s="646">
        <v>1116824</v>
      </c>
    </row>
    <row r="435" spans="1:6" ht="12.75" x14ac:dyDescent="0.2">
      <c r="A435" s="17">
        <v>8</v>
      </c>
      <c r="B435" s="647" t="s">
        <v>3071</v>
      </c>
      <c r="C435" s="1229"/>
      <c r="D435" s="17" t="s">
        <v>3300</v>
      </c>
      <c r="E435" s="639" t="s">
        <v>1827</v>
      </c>
      <c r="F435" s="646">
        <v>1116824</v>
      </c>
    </row>
    <row r="436" spans="1:6" ht="12.75" x14ac:dyDescent="0.2">
      <c r="A436" s="17">
        <v>9</v>
      </c>
      <c r="B436" s="647" t="s">
        <v>3072</v>
      </c>
      <c r="C436" s="1229"/>
      <c r="D436" s="17" t="s">
        <v>3300</v>
      </c>
      <c r="E436" s="639" t="s">
        <v>1827</v>
      </c>
      <c r="F436" s="646">
        <v>1116824</v>
      </c>
    </row>
    <row r="437" spans="1:6" ht="12.75" x14ac:dyDescent="0.2">
      <c r="A437" s="17">
        <v>10</v>
      </c>
      <c r="B437" s="647" t="s">
        <v>3073</v>
      </c>
      <c r="C437" s="1229"/>
      <c r="D437" s="17" t="s">
        <v>3300</v>
      </c>
      <c r="E437" s="639" t="s">
        <v>1827</v>
      </c>
      <c r="F437" s="646">
        <v>1116824</v>
      </c>
    </row>
    <row r="438" spans="1:6" ht="12.75" x14ac:dyDescent="0.2">
      <c r="A438" s="17">
        <v>11</v>
      </c>
      <c r="B438" s="647" t="s">
        <v>2788</v>
      </c>
      <c r="C438" s="1229"/>
      <c r="D438" s="17" t="s">
        <v>3300</v>
      </c>
      <c r="E438" s="639" t="s">
        <v>1827</v>
      </c>
      <c r="F438" s="646">
        <v>1116824</v>
      </c>
    </row>
    <row r="439" spans="1:6" ht="12.75" x14ac:dyDescent="0.2">
      <c r="A439" s="17">
        <v>12</v>
      </c>
      <c r="B439" s="647" t="s">
        <v>3074</v>
      </c>
      <c r="C439" s="1229"/>
      <c r="D439" s="17" t="s">
        <v>3300</v>
      </c>
      <c r="E439" s="639" t="s">
        <v>1827</v>
      </c>
      <c r="F439" s="646">
        <v>1116824</v>
      </c>
    </row>
    <row r="440" spans="1:6" ht="12.75" x14ac:dyDescent="0.2">
      <c r="A440" s="17">
        <v>13</v>
      </c>
      <c r="B440" s="647" t="s">
        <v>3075</v>
      </c>
      <c r="C440" s="1229"/>
      <c r="D440" s="17" t="s">
        <v>3300</v>
      </c>
      <c r="E440" s="639" t="s">
        <v>1827</v>
      </c>
      <c r="F440" s="646">
        <v>1116824</v>
      </c>
    </row>
    <row r="441" spans="1:6" ht="12.75" x14ac:dyDescent="0.2">
      <c r="A441" s="17">
        <v>14</v>
      </c>
      <c r="B441" s="647" t="s">
        <v>3076</v>
      </c>
      <c r="C441" s="1229"/>
      <c r="D441" s="17" t="s">
        <v>3300</v>
      </c>
      <c r="E441" s="639" t="s">
        <v>1827</v>
      </c>
      <c r="F441" s="646">
        <v>1116824</v>
      </c>
    </row>
    <row r="442" spans="1:6" ht="12.75" x14ac:dyDescent="0.2">
      <c r="A442" s="17">
        <v>15</v>
      </c>
      <c r="B442" s="647" t="s">
        <v>3077</v>
      </c>
      <c r="C442" s="639" t="s">
        <v>2900</v>
      </c>
      <c r="D442" s="17" t="s">
        <v>3301</v>
      </c>
      <c r="E442" s="639">
        <v>0.5</v>
      </c>
      <c r="F442" s="646">
        <v>884663</v>
      </c>
    </row>
    <row r="443" spans="1:6" ht="12.75" x14ac:dyDescent="0.2">
      <c r="A443" s="17"/>
      <c r="B443" s="643" t="s">
        <v>1162</v>
      </c>
      <c r="C443" s="639"/>
      <c r="D443" s="17"/>
      <c r="E443" s="639"/>
      <c r="F443" s="644">
        <v>10051416</v>
      </c>
    </row>
    <row r="444" spans="1:6" ht="12.75" x14ac:dyDescent="0.2">
      <c r="A444" s="17">
        <v>1</v>
      </c>
      <c r="B444" s="647" t="s">
        <v>3078</v>
      </c>
      <c r="C444" s="1229" t="s">
        <v>2672</v>
      </c>
      <c r="D444" s="17" t="s">
        <v>3300</v>
      </c>
      <c r="E444" s="639" t="s">
        <v>1827</v>
      </c>
      <c r="F444" s="646">
        <v>1116824</v>
      </c>
    </row>
    <row r="445" spans="1:6" ht="12.75" x14ac:dyDescent="0.2">
      <c r="A445" s="17">
        <v>2</v>
      </c>
      <c r="B445" s="647" t="s">
        <v>3079</v>
      </c>
      <c r="C445" s="1229"/>
      <c r="D445" s="17" t="s">
        <v>3300</v>
      </c>
      <c r="E445" s="639" t="s">
        <v>1827</v>
      </c>
      <c r="F445" s="646">
        <v>1116824</v>
      </c>
    </row>
    <row r="446" spans="1:6" ht="12.75" x14ac:dyDescent="0.2">
      <c r="A446" s="17">
        <v>3</v>
      </c>
      <c r="B446" s="647" t="s">
        <v>2781</v>
      </c>
      <c r="C446" s="1229"/>
      <c r="D446" s="17" t="s">
        <v>3300</v>
      </c>
      <c r="E446" s="639" t="s">
        <v>1827</v>
      </c>
      <c r="F446" s="646">
        <v>1116824</v>
      </c>
    </row>
    <row r="447" spans="1:6" ht="12.75" x14ac:dyDescent="0.2">
      <c r="A447" s="17">
        <v>4</v>
      </c>
      <c r="B447" s="647" t="s">
        <v>3080</v>
      </c>
      <c r="C447" s="1229"/>
      <c r="D447" s="17" t="s">
        <v>3301</v>
      </c>
      <c r="E447" s="639">
        <v>0.5</v>
      </c>
      <c r="F447" s="646">
        <v>558412</v>
      </c>
    </row>
    <row r="448" spans="1:6" ht="12.75" x14ac:dyDescent="0.2">
      <c r="A448" s="17">
        <v>5</v>
      </c>
      <c r="B448" s="647" t="s">
        <v>3081</v>
      </c>
      <c r="C448" s="1229"/>
      <c r="D448" s="17" t="s">
        <v>3300</v>
      </c>
      <c r="E448" s="639" t="s">
        <v>1827</v>
      </c>
      <c r="F448" s="646">
        <v>1116824</v>
      </c>
    </row>
    <row r="449" spans="1:6" ht="12.75" x14ac:dyDescent="0.2">
      <c r="A449" s="17">
        <v>6</v>
      </c>
      <c r="B449" s="647" t="s">
        <v>2995</v>
      </c>
      <c r="C449" s="1229"/>
      <c r="D449" s="17" t="s">
        <v>3300</v>
      </c>
      <c r="E449" s="639" t="s">
        <v>1827</v>
      </c>
      <c r="F449" s="646">
        <v>1116824</v>
      </c>
    </row>
    <row r="450" spans="1:6" ht="12.75" x14ac:dyDescent="0.2">
      <c r="A450" s="17">
        <v>7</v>
      </c>
      <c r="B450" s="647" t="s">
        <v>3082</v>
      </c>
      <c r="C450" s="1229"/>
      <c r="D450" s="17" t="s">
        <v>3300</v>
      </c>
      <c r="E450" s="639" t="s">
        <v>1827</v>
      </c>
      <c r="F450" s="646">
        <v>1116824</v>
      </c>
    </row>
    <row r="451" spans="1:6" ht="12.75" x14ac:dyDescent="0.2">
      <c r="A451" s="17">
        <v>8</v>
      </c>
      <c r="B451" s="647" t="s">
        <v>3083</v>
      </c>
      <c r="C451" s="1229"/>
      <c r="D451" s="17" t="s">
        <v>3300</v>
      </c>
      <c r="E451" s="639" t="s">
        <v>1827</v>
      </c>
      <c r="F451" s="646">
        <v>1116824</v>
      </c>
    </row>
    <row r="452" spans="1:6" ht="12.75" x14ac:dyDescent="0.2">
      <c r="A452" s="17">
        <v>9</v>
      </c>
      <c r="B452" s="647" t="s">
        <v>3084</v>
      </c>
      <c r="C452" s="1229"/>
      <c r="D452" s="17" t="s">
        <v>3300</v>
      </c>
      <c r="E452" s="639" t="s">
        <v>1827</v>
      </c>
      <c r="F452" s="646">
        <v>1116824</v>
      </c>
    </row>
    <row r="453" spans="1:6" ht="12.75" x14ac:dyDescent="0.2">
      <c r="A453" s="17">
        <v>10</v>
      </c>
      <c r="B453" s="647" t="s">
        <v>3085</v>
      </c>
      <c r="C453" s="1229"/>
      <c r="D453" s="17" t="s">
        <v>3301</v>
      </c>
      <c r="E453" s="639">
        <v>0.5</v>
      </c>
      <c r="F453" s="646">
        <v>558412</v>
      </c>
    </row>
    <row r="454" spans="1:6" ht="12.75" x14ac:dyDescent="0.2">
      <c r="A454" s="17"/>
      <c r="B454" s="643" t="s">
        <v>1164</v>
      </c>
      <c r="C454" s="639"/>
      <c r="D454" s="17"/>
      <c r="E454" s="639"/>
      <c r="F454" s="644">
        <v>31829484</v>
      </c>
    </row>
    <row r="455" spans="1:6" ht="12.75" x14ac:dyDescent="0.2">
      <c r="A455" s="17">
        <v>1</v>
      </c>
      <c r="B455" s="647" t="s">
        <v>3086</v>
      </c>
      <c r="C455" s="1229" t="s">
        <v>2672</v>
      </c>
      <c r="D455" s="17" t="s">
        <v>3300</v>
      </c>
      <c r="E455" s="639" t="s">
        <v>1827</v>
      </c>
      <c r="F455" s="646">
        <v>1116824</v>
      </c>
    </row>
    <row r="456" spans="1:6" ht="12.75" x14ac:dyDescent="0.2">
      <c r="A456" s="17">
        <v>2</v>
      </c>
      <c r="B456" s="647" t="s">
        <v>3087</v>
      </c>
      <c r="C456" s="1229"/>
      <c r="D456" s="17" t="s">
        <v>3301</v>
      </c>
      <c r="E456" s="639">
        <v>0.5</v>
      </c>
      <c r="F456" s="646">
        <v>558412</v>
      </c>
    </row>
    <row r="457" spans="1:6" ht="12.75" x14ac:dyDescent="0.2">
      <c r="A457" s="17">
        <v>3</v>
      </c>
      <c r="B457" s="647" t="s">
        <v>2809</v>
      </c>
      <c r="C457" s="1229"/>
      <c r="D457" s="17" t="s">
        <v>3301</v>
      </c>
      <c r="E457" s="639">
        <v>0.5</v>
      </c>
      <c r="F457" s="646">
        <v>558412</v>
      </c>
    </row>
    <row r="458" spans="1:6" ht="12.75" x14ac:dyDescent="0.2">
      <c r="A458" s="17">
        <v>4</v>
      </c>
      <c r="B458" s="647" t="s">
        <v>2792</v>
      </c>
      <c r="C458" s="1229"/>
      <c r="D458" s="17" t="s">
        <v>3300</v>
      </c>
      <c r="E458" s="639" t="s">
        <v>1827</v>
      </c>
      <c r="F458" s="646">
        <v>1116824</v>
      </c>
    </row>
    <row r="459" spans="1:6" ht="12.75" x14ac:dyDescent="0.2">
      <c r="A459" s="17">
        <v>5</v>
      </c>
      <c r="B459" s="647" t="s">
        <v>3088</v>
      </c>
      <c r="C459" s="1229"/>
      <c r="D459" s="17" t="s">
        <v>3301</v>
      </c>
      <c r="E459" s="639">
        <v>0.5</v>
      </c>
      <c r="F459" s="646">
        <v>558412</v>
      </c>
    </row>
    <row r="460" spans="1:6" ht="12.75" x14ac:dyDescent="0.2">
      <c r="A460" s="17">
        <v>6</v>
      </c>
      <c r="B460" s="647" t="s">
        <v>3089</v>
      </c>
      <c r="C460" s="1229"/>
      <c r="D460" s="17" t="s">
        <v>3301</v>
      </c>
      <c r="E460" s="639">
        <v>0.5</v>
      </c>
      <c r="F460" s="646">
        <v>558412</v>
      </c>
    </row>
    <row r="461" spans="1:6" ht="12.75" x14ac:dyDescent="0.2">
      <c r="A461" s="17">
        <v>7</v>
      </c>
      <c r="B461" s="647" t="s">
        <v>3090</v>
      </c>
      <c r="C461" s="1229"/>
      <c r="D461" s="17" t="s">
        <v>3301</v>
      </c>
      <c r="E461" s="639">
        <v>0.5</v>
      </c>
      <c r="F461" s="646">
        <v>558412</v>
      </c>
    </row>
    <row r="462" spans="1:6" ht="12.75" x14ac:dyDescent="0.2">
      <c r="A462" s="17">
        <v>8</v>
      </c>
      <c r="B462" s="647" t="s">
        <v>2734</v>
      </c>
      <c r="C462" s="1229"/>
      <c r="D462" s="17" t="s">
        <v>3300</v>
      </c>
      <c r="E462" s="639" t="s">
        <v>1827</v>
      </c>
      <c r="F462" s="646">
        <v>1116824</v>
      </c>
    </row>
    <row r="463" spans="1:6" ht="12.75" x14ac:dyDescent="0.2">
      <c r="A463" s="17">
        <v>9</v>
      </c>
      <c r="B463" s="647" t="s">
        <v>3091</v>
      </c>
      <c r="C463" s="1229"/>
      <c r="D463" s="17" t="s">
        <v>3301</v>
      </c>
      <c r="E463" s="639">
        <v>0.5</v>
      </c>
      <c r="F463" s="646">
        <v>558412</v>
      </c>
    </row>
    <row r="464" spans="1:6" ht="12.75" x14ac:dyDescent="0.2">
      <c r="A464" s="17">
        <v>10</v>
      </c>
      <c r="B464" s="647" t="s">
        <v>3092</v>
      </c>
      <c r="C464" s="1229"/>
      <c r="D464" s="17" t="s">
        <v>3300</v>
      </c>
      <c r="E464" s="639" t="s">
        <v>1827</v>
      </c>
      <c r="F464" s="646">
        <v>1116824</v>
      </c>
    </row>
    <row r="465" spans="1:6" ht="12.75" x14ac:dyDescent="0.2">
      <c r="A465" s="17">
        <v>11</v>
      </c>
      <c r="B465" s="647" t="s">
        <v>3093</v>
      </c>
      <c r="C465" s="1229"/>
      <c r="D465" s="17" t="s">
        <v>3301</v>
      </c>
      <c r="E465" s="639">
        <v>0.5</v>
      </c>
      <c r="F465" s="646">
        <v>558412</v>
      </c>
    </row>
    <row r="466" spans="1:6" ht="12.75" x14ac:dyDescent="0.2">
      <c r="A466" s="17">
        <v>12</v>
      </c>
      <c r="B466" s="647" t="s">
        <v>3094</v>
      </c>
      <c r="C466" s="1229"/>
      <c r="D466" s="17" t="s">
        <v>3301</v>
      </c>
      <c r="E466" s="639">
        <v>0.5</v>
      </c>
      <c r="F466" s="646">
        <v>558412</v>
      </c>
    </row>
    <row r="467" spans="1:6" ht="12.75" x14ac:dyDescent="0.2">
      <c r="A467" s="17">
        <v>13</v>
      </c>
      <c r="B467" s="647" t="s">
        <v>3095</v>
      </c>
      <c r="C467" s="1229"/>
      <c r="D467" s="17" t="s">
        <v>3300</v>
      </c>
      <c r="E467" s="639" t="s">
        <v>1827</v>
      </c>
      <c r="F467" s="646">
        <v>1116824</v>
      </c>
    </row>
    <row r="468" spans="1:6" ht="12.75" x14ac:dyDescent="0.2">
      <c r="A468" s="17">
        <v>14</v>
      </c>
      <c r="B468" s="647" t="s">
        <v>3096</v>
      </c>
      <c r="C468" s="1229"/>
      <c r="D468" s="17" t="s">
        <v>3301</v>
      </c>
      <c r="E468" s="639">
        <v>0.5</v>
      </c>
      <c r="F468" s="646">
        <v>558412</v>
      </c>
    </row>
    <row r="469" spans="1:6" ht="12.75" x14ac:dyDescent="0.2">
      <c r="A469" s="17">
        <v>15</v>
      </c>
      <c r="B469" s="647" t="s">
        <v>3097</v>
      </c>
      <c r="C469" s="1229"/>
      <c r="D469" s="17" t="s">
        <v>3300</v>
      </c>
      <c r="E469" s="639" t="s">
        <v>1827</v>
      </c>
      <c r="F469" s="646">
        <v>1116824</v>
      </c>
    </row>
    <row r="470" spans="1:6" ht="12.75" x14ac:dyDescent="0.2">
      <c r="A470" s="17">
        <v>16</v>
      </c>
      <c r="B470" s="647" t="s">
        <v>3098</v>
      </c>
      <c r="C470" s="1229"/>
      <c r="D470" s="17" t="s">
        <v>3300</v>
      </c>
      <c r="E470" s="639" t="s">
        <v>1827</v>
      </c>
      <c r="F470" s="646">
        <v>1116824</v>
      </c>
    </row>
    <row r="471" spans="1:6" ht="12.75" x14ac:dyDescent="0.2">
      <c r="A471" s="17">
        <v>17</v>
      </c>
      <c r="B471" s="647" t="s">
        <v>3099</v>
      </c>
      <c r="C471" s="1229"/>
      <c r="D471" s="17" t="s">
        <v>3300</v>
      </c>
      <c r="E471" s="639" t="s">
        <v>1827</v>
      </c>
      <c r="F471" s="646">
        <v>1116824</v>
      </c>
    </row>
    <row r="472" spans="1:6" ht="12.75" x14ac:dyDescent="0.2">
      <c r="A472" s="17">
        <v>18</v>
      </c>
      <c r="B472" s="647" t="s">
        <v>3100</v>
      </c>
      <c r="C472" s="1229"/>
      <c r="D472" s="17" t="s">
        <v>3300</v>
      </c>
      <c r="E472" s="639" t="s">
        <v>1827</v>
      </c>
      <c r="F472" s="646">
        <v>1116824</v>
      </c>
    </row>
    <row r="473" spans="1:6" ht="12.75" x14ac:dyDescent="0.2">
      <c r="A473" s="17">
        <v>19</v>
      </c>
      <c r="B473" s="647" t="s">
        <v>3101</v>
      </c>
      <c r="C473" s="1229"/>
      <c r="D473" s="17" t="s">
        <v>3301</v>
      </c>
      <c r="E473" s="639">
        <v>0.5</v>
      </c>
      <c r="F473" s="646">
        <v>558412</v>
      </c>
    </row>
    <row r="474" spans="1:6" ht="12.75" x14ac:dyDescent="0.2">
      <c r="A474" s="17">
        <v>20</v>
      </c>
      <c r="B474" s="647" t="s">
        <v>3102</v>
      </c>
      <c r="C474" s="1229"/>
      <c r="D474" s="17" t="s">
        <v>3301</v>
      </c>
      <c r="E474" s="639">
        <v>0.5</v>
      </c>
      <c r="F474" s="646">
        <v>558412</v>
      </c>
    </row>
    <row r="475" spans="1:6" ht="12.75" x14ac:dyDescent="0.2">
      <c r="A475" s="17">
        <v>21</v>
      </c>
      <c r="B475" s="647" t="s">
        <v>3103</v>
      </c>
      <c r="C475" s="1229"/>
      <c r="D475" s="17" t="s">
        <v>3301</v>
      </c>
      <c r="E475" s="639">
        <v>0.5</v>
      </c>
      <c r="F475" s="646">
        <v>558412</v>
      </c>
    </row>
    <row r="476" spans="1:6" ht="12.75" x14ac:dyDescent="0.2">
      <c r="A476" s="17">
        <v>22</v>
      </c>
      <c r="B476" s="647" t="s">
        <v>2938</v>
      </c>
      <c r="C476" s="1229"/>
      <c r="D476" s="17" t="s">
        <v>3300</v>
      </c>
      <c r="E476" s="639" t="s">
        <v>1827</v>
      </c>
      <c r="F476" s="646">
        <v>1116824</v>
      </c>
    </row>
    <row r="477" spans="1:6" ht="12.75" x14ac:dyDescent="0.2">
      <c r="A477" s="17">
        <v>23</v>
      </c>
      <c r="B477" s="647" t="s">
        <v>3104</v>
      </c>
      <c r="C477" s="1229"/>
      <c r="D477" s="17" t="s">
        <v>3300</v>
      </c>
      <c r="E477" s="639" t="s">
        <v>1827</v>
      </c>
      <c r="F477" s="646">
        <v>1116824</v>
      </c>
    </row>
    <row r="478" spans="1:6" ht="12.75" x14ac:dyDescent="0.2">
      <c r="A478" s="17">
        <v>24</v>
      </c>
      <c r="B478" s="647" t="s">
        <v>2676</v>
      </c>
      <c r="C478" s="1229"/>
      <c r="D478" s="17" t="s">
        <v>3300</v>
      </c>
      <c r="E478" s="639" t="s">
        <v>1827</v>
      </c>
      <c r="F478" s="646">
        <v>1116824</v>
      </c>
    </row>
    <row r="479" spans="1:6" ht="12.75" x14ac:dyDescent="0.2">
      <c r="A479" s="17">
        <v>25</v>
      </c>
      <c r="B479" s="647" t="s">
        <v>3105</v>
      </c>
      <c r="C479" s="1229"/>
      <c r="D479" s="17" t="s">
        <v>3301</v>
      </c>
      <c r="E479" s="639">
        <v>0.5</v>
      </c>
      <c r="F479" s="646">
        <v>558412</v>
      </c>
    </row>
    <row r="480" spans="1:6" ht="12.75" x14ac:dyDescent="0.2">
      <c r="A480" s="17">
        <v>26</v>
      </c>
      <c r="B480" s="647" t="s">
        <v>3106</v>
      </c>
      <c r="C480" s="1229"/>
      <c r="D480" s="17" t="s">
        <v>3300</v>
      </c>
      <c r="E480" s="639" t="s">
        <v>1827</v>
      </c>
      <c r="F480" s="646">
        <v>1116824</v>
      </c>
    </row>
    <row r="481" spans="1:6" ht="12.75" x14ac:dyDescent="0.2">
      <c r="A481" s="17">
        <v>27</v>
      </c>
      <c r="B481" s="647" t="s">
        <v>3107</v>
      </c>
      <c r="C481" s="1229"/>
      <c r="D481" s="17" t="s">
        <v>3300</v>
      </c>
      <c r="E481" s="639" t="s">
        <v>1827</v>
      </c>
      <c r="F481" s="646">
        <v>1116824</v>
      </c>
    </row>
    <row r="482" spans="1:6" ht="12.75" x14ac:dyDescent="0.2">
      <c r="A482" s="17">
        <v>28</v>
      </c>
      <c r="B482" s="647" t="s">
        <v>3108</v>
      </c>
      <c r="C482" s="1229"/>
      <c r="D482" s="17" t="s">
        <v>3300</v>
      </c>
      <c r="E482" s="639" t="s">
        <v>1827</v>
      </c>
      <c r="F482" s="646">
        <v>1116824</v>
      </c>
    </row>
    <row r="483" spans="1:6" ht="12.75" x14ac:dyDescent="0.2">
      <c r="A483" s="17">
        <v>29</v>
      </c>
      <c r="B483" s="647" t="s">
        <v>2802</v>
      </c>
      <c r="C483" s="1229"/>
      <c r="D483" s="17" t="s">
        <v>3300</v>
      </c>
      <c r="E483" s="639" t="s">
        <v>1827</v>
      </c>
      <c r="F483" s="646">
        <v>1116824</v>
      </c>
    </row>
    <row r="484" spans="1:6" ht="12.75" x14ac:dyDescent="0.2">
      <c r="A484" s="17">
        <v>30</v>
      </c>
      <c r="B484" s="647" t="s">
        <v>3109</v>
      </c>
      <c r="C484" s="1229"/>
      <c r="D484" s="17" t="s">
        <v>3300</v>
      </c>
      <c r="E484" s="639" t="s">
        <v>1827</v>
      </c>
      <c r="F484" s="646">
        <v>1116824</v>
      </c>
    </row>
    <row r="485" spans="1:6" ht="12.75" x14ac:dyDescent="0.2">
      <c r="A485" s="17">
        <v>31</v>
      </c>
      <c r="B485" s="647" t="s">
        <v>3110</v>
      </c>
      <c r="C485" s="1229"/>
      <c r="D485" s="17" t="s">
        <v>3300</v>
      </c>
      <c r="E485" s="639" t="s">
        <v>1827</v>
      </c>
      <c r="F485" s="646">
        <v>1116824</v>
      </c>
    </row>
    <row r="486" spans="1:6" ht="12.75" x14ac:dyDescent="0.2">
      <c r="A486" s="17">
        <v>32</v>
      </c>
      <c r="B486" s="647" t="s">
        <v>3111</v>
      </c>
      <c r="C486" s="1229"/>
      <c r="D486" s="17" t="s">
        <v>3300</v>
      </c>
      <c r="E486" s="639" t="s">
        <v>1827</v>
      </c>
      <c r="F486" s="646">
        <v>1116824</v>
      </c>
    </row>
    <row r="487" spans="1:6" ht="12.75" x14ac:dyDescent="0.2">
      <c r="A487" s="17">
        <v>33</v>
      </c>
      <c r="B487" s="647" t="s">
        <v>3112</v>
      </c>
      <c r="C487" s="1229"/>
      <c r="D487" s="17" t="s">
        <v>3300</v>
      </c>
      <c r="E487" s="639" t="s">
        <v>1827</v>
      </c>
      <c r="F487" s="646">
        <v>1116824</v>
      </c>
    </row>
    <row r="488" spans="1:6" ht="12.75" x14ac:dyDescent="0.2">
      <c r="A488" s="17">
        <v>34</v>
      </c>
      <c r="B488" s="647" t="s">
        <v>2788</v>
      </c>
      <c r="C488" s="1229"/>
      <c r="D488" s="17" t="s">
        <v>3300</v>
      </c>
      <c r="E488" s="639" t="s">
        <v>1827</v>
      </c>
      <c r="F488" s="646">
        <v>1116824</v>
      </c>
    </row>
    <row r="489" spans="1:6" ht="12.75" x14ac:dyDescent="0.2">
      <c r="A489" s="17">
        <v>35</v>
      </c>
      <c r="B489" s="647" t="s">
        <v>2707</v>
      </c>
      <c r="C489" s="1229"/>
      <c r="D489" s="17" t="s">
        <v>3300</v>
      </c>
      <c r="E489" s="639" t="s">
        <v>1827</v>
      </c>
      <c r="F489" s="646">
        <v>1116824</v>
      </c>
    </row>
    <row r="490" spans="1:6" ht="12.75" x14ac:dyDescent="0.2">
      <c r="A490" s="17"/>
      <c r="B490" s="643" t="s">
        <v>1166</v>
      </c>
      <c r="C490" s="639"/>
      <c r="D490" s="17"/>
      <c r="E490" s="639"/>
      <c r="F490" s="644">
        <v>4467296</v>
      </c>
    </row>
    <row r="491" spans="1:6" ht="12.75" x14ac:dyDescent="0.2">
      <c r="A491" s="17">
        <v>1</v>
      </c>
      <c r="B491" s="647" t="s">
        <v>3113</v>
      </c>
      <c r="C491" s="1229" t="s">
        <v>2672</v>
      </c>
      <c r="D491" s="17" t="s">
        <v>3300</v>
      </c>
      <c r="E491" s="639" t="s">
        <v>1827</v>
      </c>
      <c r="F491" s="646">
        <v>1116824</v>
      </c>
    </row>
    <row r="492" spans="1:6" ht="12.75" x14ac:dyDescent="0.2">
      <c r="A492" s="17">
        <v>2</v>
      </c>
      <c r="B492" s="647" t="s">
        <v>3114</v>
      </c>
      <c r="C492" s="1229"/>
      <c r="D492" s="17" t="s">
        <v>3300</v>
      </c>
      <c r="E492" s="639" t="s">
        <v>1827</v>
      </c>
      <c r="F492" s="646">
        <v>1116824</v>
      </c>
    </row>
    <row r="493" spans="1:6" ht="12.75" x14ac:dyDescent="0.2">
      <c r="A493" s="17">
        <v>3</v>
      </c>
      <c r="B493" s="647" t="s">
        <v>3115</v>
      </c>
      <c r="C493" s="1229"/>
      <c r="D493" s="17" t="s">
        <v>3300</v>
      </c>
      <c r="E493" s="639" t="s">
        <v>1827</v>
      </c>
      <c r="F493" s="646">
        <v>1116824</v>
      </c>
    </row>
    <row r="494" spans="1:6" ht="12.75" x14ac:dyDescent="0.2">
      <c r="A494" s="17">
        <v>4</v>
      </c>
      <c r="B494" s="647" t="s">
        <v>3116</v>
      </c>
      <c r="C494" s="1229"/>
      <c r="D494" s="17" t="s">
        <v>3300</v>
      </c>
      <c r="E494" s="639" t="s">
        <v>1827</v>
      </c>
      <c r="F494" s="646">
        <v>1116824</v>
      </c>
    </row>
    <row r="495" spans="1:6" ht="12.75" x14ac:dyDescent="0.2">
      <c r="A495" s="17"/>
      <c r="B495" s="643" t="s">
        <v>1168</v>
      </c>
      <c r="C495" s="639"/>
      <c r="D495" s="17"/>
      <c r="E495" s="639"/>
      <c r="F495" s="644">
        <v>21778068</v>
      </c>
    </row>
    <row r="496" spans="1:6" ht="12.75" x14ac:dyDescent="0.2">
      <c r="A496" s="17">
        <v>1</v>
      </c>
      <c r="B496" s="647" t="s">
        <v>3117</v>
      </c>
      <c r="C496" s="1229" t="s">
        <v>2672</v>
      </c>
      <c r="D496" s="17" t="s">
        <v>3300</v>
      </c>
      <c r="E496" s="639" t="s">
        <v>1827</v>
      </c>
      <c r="F496" s="646">
        <v>1116824</v>
      </c>
    </row>
    <row r="497" spans="1:6" ht="12.75" x14ac:dyDescent="0.2">
      <c r="A497" s="17">
        <v>2</v>
      </c>
      <c r="B497" s="647" t="s">
        <v>3118</v>
      </c>
      <c r="C497" s="1229"/>
      <c r="D497" s="17" t="s">
        <v>3300</v>
      </c>
      <c r="E497" s="639" t="s">
        <v>1827</v>
      </c>
      <c r="F497" s="646">
        <v>1116824</v>
      </c>
    </row>
    <row r="498" spans="1:6" ht="12.75" x14ac:dyDescent="0.2">
      <c r="A498" s="17">
        <v>3</v>
      </c>
      <c r="B498" s="647" t="s">
        <v>3119</v>
      </c>
      <c r="C498" s="1229"/>
      <c r="D498" s="17" t="s">
        <v>3300</v>
      </c>
      <c r="E498" s="639" t="s">
        <v>1827</v>
      </c>
      <c r="F498" s="646">
        <v>1116824</v>
      </c>
    </row>
    <row r="499" spans="1:6" ht="12.75" x14ac:dyDescent="0.2">
      <c r="A499" s="17">
        <v>4</v>
      </c>
      <c r="B499" s="647" t="s">
        <v>3120</v>
      </c>
      <c r="C499" s="1229"/>
      <c r="D499" s="17" t="s">
        <v>3300</v>
      </c>
      <c r="E499" s="639" t="s">
        <v>1827</v>
      </c>
      <c r="F499" s="646">
        <v>1116824</v>
      </c>
    </row>
    <row r="500" spans="1:6" ht="12.75" x14ac:dyDescent="0.2">
      <c r="A500" s="17">
        <v>5</v>
      </c>
      <c r="B500" s="647" t="s">
        <v>3121</v>
      </c>
      <c r="C500" s="1229"/>
      <c r="D500" s="17" t="s">
        <v>3300</v>
      </c>
      <c r="E500" s="639" t="s">
        <v>1827</v>
      </c>
      <c r="F500" s="646">
        <v>1116824</v>
      </c>
    </row>
    <row r="501" spans="1:6" ht="12.75" x14ac:dyDescent="0.2">
      <c r="A501" s="17">
        <v>6</v>
      </c>
      <c r="B501" s="647" t="s">
        <v>3122</v>
      </c>
      <c r="C501" s="1229"/>
      <c r="D501" s="17" t="s">
        <v>3300</v>
      </c>
      <c r="E501" s="639" t="s">
        <v>1827</v>
      </c>
      <c r="F501" s="646">
        <v>1116824</v>
      </c>
    </row>
    <row r="502" spans="1:6" ht="12.75" x14ac:dyDescent="0.2">
      <c r="A502" s="17">
        <v>7</v>
      </c>
      <c r="B502" s="647" t="s">
        <v>3123</v>
      </c>
      <c r="C502" s="1229"/>
      <c r="D502" s="17" t="s">
        <v>3301</v>
      </c>
      <c r="E502" s="639">
        <v>0.5</v>
      </c>
      <c r="F502" s="646">
        <v>558412</v>
      </c>
    </row>
    <row r="503" spans="1:6" ht="12.75" x14ac:dyDescent="0.2">
      <c r="A503" s="17">
        <v>8</v>
      </c>
      <c r="B503" s="647" t="s">
        <v>3124</v>
      </c>
      <c r="C503" s="1229"/>
      <c r="D503" s="17" t="s">
        <v>3300</v>
      </c>
      <c r="E503" s="639" t="s">
        <v>1827</v>
      </c>
      <c r="F503" s="646">
        <v>1116824</v>
      </c>
    </row>
    <row r="504" spans="1:6" ht="12.75" x14ac:dyDescent="0.2">
      <c r="A504" s="17">
        <v>9</v>
      </c>
      <c r="B504" s="647" t="s">
        <v>3125</v>
      </c>
      <c r="C504" s="1229"/>
      <c r="D504" s="17" t="s">
        <v>3300</v>
      </c>
      <c r="E504" s="639" t="s">
        <v>1827</v>
      </c>
      <c r="F504" s="646">
        <v>1116824</v>
      </c>
    </row>
    <row r="505" spans="1:6" ht="12.75" x14ac:dyDescent="0.2">
      <c r="A505" s="17">
        <v>10</v>
      </c>
      <c r="B505" s="647" t="s">
        <v>3126</v>
      </c>
      <c r="C505" s="1229"/>
      <c r="D505" s="17" t="s">
        <v>3300</v>
      </c>
      <c r="E505" s="639" t="s">
        <v>1827</v>
      </c>
      <c r="F505" s="646">
        <v>1116824</v>
      </c>
    </row>
    <row r="506" spans="1:6" ht="12.75" x14ac:dyDescent="0.2">
      <c r="A506" s="17">
        <v>11</v>
      </c>
      <c r="B506" s="647" t="s">
        <v>3127</v>
      </c>
      <c r="C506" s="1229"/>
      <c r="D506" s="17" t="s">
        <v>3300</v>
      </c>
      <c r="E506" s="639" t="s">
        <v>1827</v>
      </c>
      <c r="F506" s="646">
        <v>1116824</v>
      </c>
    </row>
    <row r="507" spans="1:6" ht="12.75" x14ac:dyDescent="0.2">
      <c r="A507" s="17">
        <v>12</v>
      </c>
      <c r="B507" s="647" t="s">
        <v>3128</v>
      </c>
      <c r="C507" s="1229"/>
      <c r="D507" s="17" t="s">
        <v>3300</v>
      </c>
      <c r="E507" s="639" t="s">
        <v>1827</v>
      </c>
      <c r="F507" s="646">
        <v>1116824</v>
      </c>
    </row>
    <row r="508" spans="1:6" ht="12.75" x14ac:dyDescent="0.2">
      <c r="A508" s="17">
        <v>13</v>
      </c>
      <c r="B508" s="647" t="s">
        <v>3047</v>
      </c>
      <c r="C508" s="1229"/>
      <c r="D508" s="17" t="s">
        <v>3300</v>
      </c>
      <c r="E508" s="639" t="s">
        <v>1827</v>
      </c>
      <c r="F508" s="646">
        <v>1116824</v>
      </c>
    </row>
    <row r="509" spans="1:6" ht="12.75" x14ac:dyDescent="0.2">
      <c r="A509" s="17">
        <v>14</v>
      </c>
      <c r="B509" s="647" t="s">
        <v>3129</v>
      </c>
      <c r="C509" s="1229"/>
      <c r="D509" s="17" t="s">
        <v>3300</v>
      </c>
      <c r="E509" s="639" t="s">
        <v>1827</v>
      </c>
      <c r="F509" s="646">
        <v>1116824</v>
      </c>
    </row>
    <row r="510" spans="1:6" ht="12.75" x14ac:dyDescent="0.2">
      <c r="A510" s="17">
        <v>15</v>
      </c>
      <c r="B510" s="647" t="s">
        <v>3130</v>
      </c>
      <c r="C510" s="1229"/>
      <c r="D510" s="17" t="s">
        <v>3300</v>
      </c>
      <c r="E510" s="639" t="s">
        <v>1827</v>
      </c>
      <c r="F510" s="646">
        <v>1116824</v>
      </c>
    </row>
    <row r="511" spans="1:6" ht="12.75" x14ac:dyDescent="0.2">
      <c r="A511" s="17">
        <v>16</v>
      </c>
      <c r="B511" s="647" t="s">
        <v>3131</v>
      </c>
      <c r="C511" s="1229"/>
      <c r="D511" s="17" t="s">
        <v>3300</v>
      </c>
      <c r="E511" s="639" t="s">
        <v>1827</v>
      </c>
      <c r="F511" s="646">
        <v>1116824</v>
      </c>
    </row>
    <row r="512" spans="1:6" ht="12.75" x14ac:dyDescent="0.2">
      <c r="A512" s="17">
        <v>17</v>
      </c>
      <c r="B512" s="647" t="s">
        <v>3132</v>
      </c>
      <c r="C512" s="1229"/>
      <c r="D512" s="17" t="s">
        <v>3300</v>
      </c>
      <c r="E512" s="639" t="s">
        <v>1827</v>
      </c>
      <c r="F512" s="646">
        <v>1116824</v>
      </c>
    </row>
    <row r="513" spans="1:6" ht="12.75" x14ac:dyDescent="0.2">
      <c r="A513" s="17">
        <v>18</v>
      </c>
      <c r="B513" s="647" t="s">
        <v>3133</v>
      </c>
      <c r="C513" s="1229"/>
      <c r="D513" s="17" t="s">
        <v>3300</v>
      </c>
      <c r="E513" s="639" t="s">
        <v>1827</v>
      </c>
      <c r="F513" s="646">
        <v>1116824</v>
      </c>
    </row>
    <row r="514" spans="1:6" ht="12.75" x14ac:dyDescent="0.2">
      <c r="A514" s="17">
        <v>19</v>
      </c>
      <c r="B514" s="647" t="s">
        <v>3134</v>
      </c>
      <c r="C514" s="1229"/>
      <c r="D514" s="17" t="s">
        <v>3300</v>
      </c>
      <c r="E514" s="639" t="s">
        <v>1827</v>
      </c>
      <c r="F514" s="646">
        <v>1116824</v>
      </c>
    </row>
    <row r="515" spans="1:6" ht="12.75" x14ac:dyDescent="0.2">
      <c r="A515" s="17">
        <v>20</v>
      </c>
      <c r="B515" s="647" t="s">
        <v>3135</v>
      </c>
      <c r="C515" s="1229"/>
      <c r="D515" s="17" t="s">
        <v>3300</v>
      </c>
      <c r="E515" s="639" t="s">
        <v>1827</v>
      </c>
      <c r="F515" s="646">
        <v>1116824</v>
      </c>
    </row>
    <row r="516" spans="1:6" ht="12.75" x14ac:dyDescent="0.2">
      <c r="A516" s="17"/>
      <c r="B516" s="643" t="s">
        <v>1170</v>
      </c>
      <c r="C516" s="639"/>
      <c r="D516" s="17"/>
      <c r="E516" s="639"/>
      <c r="F516" s="644">
        <v>29582133</v>
      </c>
    </row>
    <row r="517" spans="1:6" ht="12.75" x14ac:dyDescent="0.2">
      <c r="A517" s="17">
        <v>1</v>
      </c>
      <c r="B517" s="38" t="s">
        <v>3136</v>
      </c>
      <c r="C517" s="1229" t="s">
        <v>2672</v>
      </c>
      <c r="D517" s="17" t="s">
        <v>3300</v>
      </c>
      <c r="E517" s="639" t="s">
        <v>1827</v>
      </c>
      <c r="F517" s="646">
        <v>1116824</v>
      </c>
    </row>
    <row r="518" spans="1:6" ht="12.75" x14ac:dyDescent="0.2">
      <c r="A518" s="17">
        <v>2</v>
      </c>
      <c r="B518" s="38" t="s">
        <v>3137</v>
      </c>
      <c r="C518" s="1229"/>
      <c r="D518" s="17" t="s">
        <v>3300</v>
      </c>
      <c r="E518" s="639" t="s">
        <v>1827</v>
      </c>
      <c r="F518" s="646">
        <v>1116824</v>
      </c>
    </row>
    <row r="519" spans="1:6" ht="12.75" x14ac:dyDescent="0.2">
      <c r="A519" s="17">
        <v>3</v>
      </c>
      <c r="B519" s="38" t="s">
        <v>3138</v>
      </c>
      <c r="C519" s="1229"/>
      <c r="D519" s="17" t="s">
        <v>3300</v>
      </c>
      <c r="E519" s="639" t="s">
        <v>1827</v>
      </c>
      <c r="F519" s="646">
        <v>1116824</v>
      </c>
    </row>
    <row r="520" spans="1:6" ht="12.75" x14ac:dyDescent="0.2">
      <c r="A520" s="17">
        <v>4</v>
      </c>
      <c r="B520" s="38" t="s">
        <v>3139</v>
      </c>
      <c r="C520" s="1229"/>
      <c r="D520" s="17" t="s">
        <v>3300</v>
      </c>
      <c r="E520" s="639" t="s">
        <v>1827</v>
      </c>
      <c r="F520" s="646">
        <v>1116824</v>
      </c>
    </row>
    <row r="521" spans="1:6" ht="12.75" x14ac:dyDescent="0.2">
      <c r="A521" s="17">
        <v>5</v>
      </c>
      <c r="B521" s="38" t="s">
        <v>3140</v>
      </c>
      <c r="C521" s="1229"/>
      <c r="D521" s="17" t="s">
        <v>3300</v>
      </c>
      <c r="E521" s="639" t="s">
        <v>1827</v>
      </c>
      <c r="F521" s="646">
        <v>1116824</v>
      </c>
    </row>
    <row r="522" spans="1:6" ht="12.75" x14ac:dyDescent="0.2">
      <c r="A522" s="17">
        <v>6</v>
      </c>
      <c r="B522" s="38" t="s">
        <v>2731</v>
      </c>
      <c r="C522" s="1229"/>
      <c r="D522" s="17" t="s">
        <v>3300</v>
      </c>
      <c r="E522" s="639" t="s">
        <v>1827</v>
      </c>
      <c r="F522" s="646">
        <v>1116824</v>
      </c>
    </row>
    <row r="523" spans="1:6" ht="12.75" x14ac:dyDescent="0.2">
      <c r="A523" s="17">
        <v>7</v>
      </c>
      <c r="B523" s="38" t="s">
        <v>2936</v>
      </c>
      <c r="C523" s="1229"/>
      <c r="D523" s="17" t="s">
        <v>3301</v>
      </c>
      <c r="E523" s="639">
        <v>0.5</v>
      </c>
      <c r="F523" s="646">
        <v>558412</v>
      </c>
    </row>
    <row r="524" spans="1:6" ht="12.75" x14ac:dyDescent="0.2">
      <c r="A524" s="17">
        <v>8</v>
      </c>
      <c r="B524" s="38" t="s">
        <v>3141</v>
      </c>
      <c r="C524" s="1229"/>
      <c r="D524" s="17" t="s">
        <v>3300</v>
      </c>
      <c r="E524" s="639" t="s">
        <v>1827</v>
      </c>
      <c r="F524" s="646">
        <v>1116824</v>
      </c>
    </row>
    <row r="525" spans="1:6" ht="12.75" x14ac:dyDescent="0.2">
      <c r="A525" s="17">
        <v>9</v>
      </c>
      <c r="B525" s="38" t="s">
        <v>3142</v>
      </c>
      <c r="C525" s="1229"/>
      <c r="D525" s="17" t="s">
        <v>3300</v>
      </c>
      <c r="E525" s="639" t="s">
        <v>1827</v>
      </c>
      <c r="F525" s="646">
        <v>1116824</v>
      </c>
    </row>
    <row r="526" spans="1:6" ht="12.75" x14ac:dyDescent="0.2">
      <c r="A526" s="17">
        <v>10</v>
      </c>
      <c r="B526" s="38" t="s">
        <v>3143</v>
      </c>
      <c r="C526" s="1229"/>
      <c r="D526" s="17" t="s">
        <v>3300</v>
      </c>
      <c r="E526" s="639" t="s">
        <v>1827</v>
      </c>
      <c r="F526" s="646">
        <v>1116824</v>
      </c>
    </row>
    <row r="527" spans="1:6" ht="12.75" x14ac:dyDescent="0.2">
      <c r="A527" s="17">
        <v>11</v>
      </c>
      <c r="B527" s="38" t="s">
        <v>3144</v>
      </c>
      <c r="C527" s="1229"/>
      <c r="D527" s="17" t="s">
        <v>3300</v>
      </c>
      <c r="E527" s="639" t="s">
        <v>1827</v>
      </c>
      <c r="F527" s="646">
        <v>1116824</v>
      </c>
    </row>
    <row r="528" spans="1:6" ht="12.75" x14ac:dyDescent="0.2">
      <c r="A528" s="17">
        <v>12</v>
      </c>
      <c r="B528" s="38" t="s">
        <v>3145</v>
      </c>
      <c r="C528" s="1229"/>
      <c r="D528" s="17" t="s">
        <v>3300</v>
      </c>
      <c r="E528" s="639" t="s">
        <v>1827</v>
      </c>
      <c r="F528" s="646">
        <v>1116824</v>
      </c>
    </row>
    <row r="529" spans="1:6" ht="12.75" x14ac:dyDescent="0.2">
      <c r="A529" s="17">
        <v>13</v>
      </c>
      <c r="B529" s="38" t="s">
        <v>3146</v>
      </c>
      <c r="C529" s="1229"/>
      <c r="D529" s="17" t="s">
        <v>3300</v>
      </c>
      <c r="E529" s="639" t="s">
        <v>1827</v>
      </c>
      <c r="F529" s="646">
        <v>1116824</v>
      </c>
    </row>
    <row r="530" spans="1:6" ht="12.75" x14ac:dyDescent="0.2">
      <c r="A530" s="17">
        <v>14</v>
      </c>
      <c r="B530" s="38" t="s">
        <v>2930</v>
      </c>
      <c r="C530" s="1229"/>
      <c r="D530" s="17" t="s">
        <v>3300</v>
      </c>
      <c r="E530" s="639" t="s">
        <v>1827</v>
      </c>
      <c r="F530" s="646">
        <v>1116824</v>
      </c>
    </row>
    <row r="531" spans="1:6" ht="12.75" x14ac:dyDescent="0.2">
      <c r="A531" s="17">
        <v>15</v>
      </c>
      <c r="B531" s="38" t="s">
        <v>3147</v>
      </c>
      <c r="C531" s="1229"/>
      <c r="D531" s="17" t="s">
        <v>3300</v>
      </c>
      <c r="E531" s="639" t="s">
        <v>1827</v>
      </c>
      <c r="F531" s="646">
        <v>1116824</v>
      </c>
    </row>
    <row r="532" spans="1:6" ht="12.75" x14ac:dyDescent="0.2">
      <c r="A532" s="17">
        <v>16</v>
      </c>
      <c r="B532" s="38" t="s">
        <v>3148</v>
      </c>
      <c r="C532" s="1229"/>
      <c r="D532" s="17" t="s">
        <v>3300</v>
      </c>
      <c r="E532" s="639" t="s">
        <v>1827</v>
      </c>
      <c r="F532" s="646">
        <v>1116824</v>
      </c>
    </row>
    <row r="533" spans="1:6" ht="12.75" x14ac:dyDescent="0.2">
      <c r="A533" s="17">
        <v>17</v>
      </c>
      <c r="B533" s="38" t="s">
        <v>3149</v>
      </c>
      <c r="C533" s="1229"/>
      <c r="D533" s="17" t="s">
        <v>3300</v>
      </c>
      <c r="E533" s="639" t="s">
        <v>1827</v>
      </c>
      <c r="F533" s="646">
        <v>1116824</v>
      </c>
    </row>
    <row r="534" spans="1:6" ht="12.75" x14ac:dyDescent="0.2">
      <c r="A534" s="17">
        <v>18</v>
      </c>
      <c r="B534" s="38" t="s">
        <v>2960</v>
      </c>
      <c r="C534" s="1229"/>
      <c r="D534" s="17" t="s">
        <v>3300</v>
      </c>
      <c r="E534" s="639" t="s">
        <v>1827</v>
      </c>
      <c r="F534" s="646">
        <v>1116824</v>
      </c>
    </row>
    <row r="535" spans="1:6" ht="12.75" x14ac:dyDescent="0.2">
      <c r="A535" s="17">
        <v>19</v>
      </c>
      <c r="B535" s="38" t="s">
        <v>3150</v>
      </c>
      <c r="C535" s="1229"/>
      <c r="D535" s="17" t="s">
        <v>3300</v>
      </c>
      <c r="E535" s="639" t="s">
        <v>1827</v>
      </c>
      <c r="F535" s="646">
        <v>1116824</v>
      </c>
    </row>
    <row r="536" spans="1:6" ht="12.75" x14ac:dyDescent="0.2">
      <c r="A536" s="17">
        <v>20</v>
      </c>
      <c r="B536" s="38" t="s">
        <v>3151</v>
      </c>
      <c r="C536" s="1229"/>
      <c r="D536" s="17" t="s">
        <v>3300</v>
      </c>
      <c r="E536" s="639" t="s">
        <v>1827</v>
      </c>
      <c r="F536" s="646">
        <v>1116824</v>
      </c>
    </row>
    <row r="537" spans="1:6" ht="12.75" x14ac:dyDescent="0.2">
      <c r="A537" s="17">
        <v>21</v>
      </c>
      <c r="B537" s="38" t="s">
        <v>3152</v>
      </c>
      <c r="C537" s="1229"/>
      <c r="D537" s="17" t="s">
        <v>3301</v>
      </c>
      <c r="E537" s="639">
        <v>0.75</v>
      </c>
      <c r="F537" s="646">
        <v>1326995</v>
      </c>
    </row>
    <row r="538" spans="1:6" ht="12.75" x14ac:dyDescent="0.2">
      <c r="A538" s="17">
        <v>22</v>
      </c>
      <c r="B538" s="38" t="s">
        <v>3153</v>
      </c>
      <c r="C538" s="1229"/>
      <c r="D538" s="17" t="s">
        <v>3300</v>
      </c>
      <c r="E538" s="639" t="s">
        <v>1827</v>
      </c>
      <c r="F538" s="646">
        <v>1116824</v>
      </c>
    </row>
    <row r="539" spans="1:6" ht="12.75" x14ac:dyDescent="0.2">
      <c r="A539" s="17">
        <v>23</v>
      </c>
      <c r="B539" s="38" t="s">
        <v>3154</v>
      </c>
      <c r="C539" s="1229"/>
      <c r="D539" s="17" t="s">
        <v>3300</v>
      </c>
      <c r="E539" s="639" t="s">
        <v>1827</v>
      </c>
      <c r="F539" s="646">
        <v>1116824</v>
      </c>
    </row>
    <row r="540" spans="1:6" ht="12.75" x14ac:dyDescent="0.2">
      <c r="A540" s="17">
        <v>24</v>
      </c>
      <c r="B540" s="38" t="s">
        <v>3155</v>
      </c>
      <c r="C540" s="1229" t="s">
        <v>2900</v>
      </c>
      <c r="D540" s="17" t="s">
        <v>3301</v>
      </c>
      <c r="E540" s="639">
        <v>0.75</v>
      </c>
      <c r="F540" s="646">
        <v>1326995</v>
      </c>
    </row>
    <row r="541" spans="1:6" ht="12.75" x14ac:dyDescent="0.2">
      <c r="A541" s="17">
        <v>25</v>
      </c>
      <c r="B541" s="38" t="s">
        <v>3156</v>
      </c>
      <c r="C541" s="1229"/>
      <c r="D541" s="17" t="s">
        <v>3301</v>
      </c>
      <c r="E541" s="639">
        <v>0.75</v>
      </c>
      <c r="F541" s="646">
        <v>1326995</v>
      </c>
    </row>
    <row r="542" spans="1:6" ht="12.75" x14ac:dyDescent="0.2">
      <c r="A542" s="17">
        <v>26</v>
      </c>
      <c r="B542" s="38" t="s">
        <v>3157</v>
      </c>
      <c r="C542" s="639" t="s">
        <v>2800</v>
      </c>
      <c r="D542" s="17" t="s">
        <v>3301</v>
      </c>
      <c r="E542" s="639">
        <v>0.8</v>
      </c>
      <c r="F542" s="646">
        <v>1589432</v>
      </c>
    </row>
    <row r="543" spans="1:6" ht="12.75" x14ac:dyDescent="0.2">
      <c r="A543" s="17"/>
      <c r="B543" s="643" t="s">
        <v>1172</v>
      </c>
      <c r="C543" s="639"/>
      <c r="D543" s="17"/>
      <c r="E543" s="639"/>
      <c r="F543" s="644">
        <v>19638510</v>
      </c>
    </row>
    <row r="544" spans="1:6" ht="12.75" x14ac:dyDescent="0.2">
      <c r="A544" s="17">
        <v>1</v>
      </c>
      <c r="B544" s="647" t="s">
        <v>3158</v>
      </c>
      <c r="C544" s="1229" t="s">
        <v>2672</v>
      </c>
      <c r="D544" s="17" t="s">
        <v>3300</v>
      </c>
      <c r="E544" s="639" t="s">
        <v>1827</v>
      </c>
      <c r="F544" s="646">
        <v>1116824</v>
      </c>
    </row>
    <row r="545" spans="1:6" ht="12.75" x14ac:dyDescent="0.2">
      <c r="A545" s="17">
        <v>2</v>
      </c>
      <c r="B545" s="647" t="s">
        <v>3159</v>
      </c>
      <c r="C545" s="1229"/>
      <c r="D545" s="17" t="s">
        <v>3300</v>
      </c>
      <c r="E545" s="639" t="s">
        <v>1827</v>
      </c>
      <c r="F545" s="646">
        <v>1116824</v>
      </c>
    </row>
    <row r="546" spans="1:6" ht="12.75" x14ac:dyDescent="0.2">
      <c r="A546" s="17">
        <v>3</v>
      </c>
      <c r="B546" s="647" t="s">
        <v>3160</v>
      </c>
      <c r="C546" s="1229"/>
      <c r="D546" s="17" t="s">
        <v>3300</v>
      </c>
      <c r="E546" s="639" t="s">
        <v>1827</v>
      </c>
      <c r="F546" s="646">
        <v>1116824</v>
      </c>
    </row>
    <row r="547" spans="1:6" ht="12.75" x14ac:dyDescent="0.2">
      <c r="A547" s="17">
        <v>4</v>
      </c>
      <c r="B547" s="647" t="s">
        <v>3161</v>
      </c>
      <c r="C547" s="1229"/>
      <c r="D547" s="17" t="s">
        <v>3300</v>
      </c>
      <c r="E547" s="639" t="s">
        <v>1827</v>
      </c>
      <c r="F547" s="646">
        <v>1116824</v>
      </c>
    </row>
    <row r="548" spans="1:6" ht="12.75" x14ac:dyDescent="0.2">
      <c r="A548" s="17">
        <v>5</v>
      </c>
      <c r="B548" s="647" t="s">
        <v>3162</v>
      </c>
      <c r="C548" s="1229"/>
      <c r="D548" s="17" t="s">
        <v>3300</v>
      </c>
      <c r="E548" s="639" t="s">
        <v>1827</v>
      </c>
      <c r="F548" s="646">
        <v>1116824</v>
      </c>
    </row>
    <row r="549" spans="1:6" ht="12.75" x14ac:dyDescent="0.2">
      <c r="A549" s="17">
        <v>6</v>
      </c>
      <c r="B549" s="647" t="s">
        <v>3163</v>
      </c>
      <c r="C549" s="1229"/>
      <c r="D549" s="17" t="s">
        <v>3300</v>
      </c>
      <c r="E549" s="639" t="s">
        <v>1827</v>
      </c>
      <c r="F549" s="646">
        <v>1116824</v>
      </c>
    </row>
    <row r="550" spans="1:6" ht="12.75" x14ac:dyDescent="0.2">
      <c r="A550" s="17">
        <v>7</v>
      </c>
      <c r="B550" s="647" t="s">
        <v>3164</v>
      </c>
      <c r="C550" s="1229"/>
      <c r="D550" s="17" t="s">
        <v>3300</v>
      </c>
      <c r="E550" s="639" t="s">
        <v>1827</v>
      </c>
      <c r="F550" s="646">
        <v>1116824</v>
      </c>
    </row>
    <row r="551" spans="1:6" ht="12.75" x14ac:dyDescent="0.2">
      <c r="A551" s="17">
        <v>8</v>
      </c>
      <c r="B551" s="647" t="s">
        <v>3165</v>
      </c>
      <c r="C551" s="1229"/>
      <c r="D551" s="17" t="s">
        <v>3300</v>
      </c>
      <c r="E551" s="639" t="s">
        <v>1827</v>
      </c>
      <c r="F551" s="646">
        <v>1116824</v>
      </c>
    </row>
    <row r="552" spans="1:6" ht="12.75" x14ac:dyDescent="0.2">
      <c r="A552" s="17">
        <v>9</v>
      </c>
      <c r="B552" s="647" t="s">
        <v>3166</v>
      </c>
      <c r="C552" s="1229"/>
      <c r="D552" s="17" t="s">
        <v>3300</v>
      </c>
      <c r="E552" s="639" t="s">
        <v>1827</v>
      </c>
      <c r="F552" s="646">
        <v>1116824</v>
      </c>
    </row>
    <row r="553" spans="1:6" ht="12.75" x14ac:dyDescent="0.2">
      <c r="A553" s="17">
        <v>10</v>
      </c>
      <c r="B553" s="647" t="s">
        <v>3167</v>
      </c>
      <c r="C553" s="1229"/>
      <c r="D553" s="17" t="s">
        <v>3300</v>
      </c>
      <c r="E553" s="639" t="s">
        <v>1827</v>
      </c>
      <c r="F553" s="646">
        <v>1116824</v>
      </c>
    </row>
    <row r="554" spans="1:6" ht="12.75" x14ac:dyDescent="0.2">
      <c r="A554" s="17">
        <v>11</v>
      </c>
      <c r="B554" s="647" t="s">
        <v>3168</v>
      </c>
      <c r="C554" s="1229"/>
      <c r="D554" s="17" t="s">
        <v>3300</v>
      </c>
      <c r="E554" s="639" t="s">
        <v>1827</v>
      </c>
      <c r="F554" s="646">
        <v>1116824</v>
      </c>
    </row>
    <row r="555" spans="1:6" ht="12.75" x14ac:dyDescent="0.2">
      <c r="A555" s="17">
        <v>12</v>
      </c>
      <c r="B555" s="647" t="s">
        <v>3169</v>
      </c>
      <c r="C555" s="1229"/>
      <c r="D555" s="17" t="s">
        <v>3300</v>
      </c>
      <c r="E555" s="639" t="s">
        <v>1827</v>
      </c>
      <c r="F555" s="646">
        <v>1116824</v>
      </c>
    </row>
    <row r="556" spans="1:6" ht="12.75" x14ac:dyDescent="0.2">
      <c r="A556" s="17">
        <v>13</v>
      </c>
      <c r="B556" s="647" t="s">
        <v>3170</v>
      </c>
      <c r="C556" s="1229"/>
      <c r="D556" s="17" t="s">
        <v>3300</v>
      </c>
      <c r="E556" s="639" t="s">
        <v>1827</v>
      </c>
      <c r="F556" s="646">
        <v>1116824</v>
      </c>
    </row>
    <row r="557" spans="1:6" ht="12.75" x14ac:dyDescent="0.2">
      <c r="A557" s="17">
        <v>14</v>
      </c>
      <c r="B557" s="647" t="s">
        <v>3171</v>
      </c>
      <c r="C557" s="1229"/>
      <c r="D557" s="17" t="s">
        <v>3300</v>
      </c>
      <c r="E557" s="639" t="s">
        <v>1827</v>
      </c>
      <c r="F557" s="646">
        <v>1116824</v>
      </c>
    </row>
    <row r="558" spans="1:6" ht="12.75" x14ac:dyDescent="0.2">
      <c r="A558" s="17">
        <v>15</v>
      </c>
      <c r="B558" s="647" t="s">
        <v>3172</v>
      </c>
      <c r="C558" s="1229"/>
      <c r="D558" s="17" t="s">
        <v>3300</v>
      </c>
      <c r="E558" s="639" t="s">
        <v>1827</v>
      </c>
      <c r="F558" s="646">
        <v>1116824</v>
      </c>
    </row>
    <row r="559" spans="1:6" ht="12.75" x14ac:dyDescent="0.2">
      <c r="A559" s="17">
        <v>16</v>
      </c>
      <c r="B559" s="647" t="s">
        <v>3173</v>
      </c>
      <c r="C559" s="1229"/>
      <c r="D559" s="17" t="s">
        <v>3300</v>
      </c>
      <c r="E559" s="639" t="s">
        <v>1827</v>
      </c>
      <c r="F559" s="646">
        <v>1116824</v>
      </c>
    </row>
    <row r="560" spans="1:6" ht="12.75" x14ac:dyDescent="0.2">
      <c r="A560" s="17">
        <v>17</v>
      </c>
      <c r="B560" s="647" t="s">
        <v>3174</v>
      </c>
      <c r="C560" s="639" t="s">
        <v>2900</v>
      </c>
      <c r="D560" s="17" t="s">
        <v>3300</v>
      </c>
      <c r="E560" s="639" t="s">
        <v>1827</v>
      </c>
      <c r="F560" s="646">
        <v>1769326</v>
      </c>
    </row>
    <row r="561" spans="1:6" ht="12.75" x14ac:dyDescent="0.2">
      <c r="A561" s="17"/>
      <c r="B561" s="643" t="s">
        <v>1174</v>
      </c>
      <c r="C561" s="639"/>
      <c r="D561" s="17"/>
      <c r="E561" s="639"/>
      <c r="F561" s="644">
        <v>32039655</v>
      </c>
    </row>
    <row r="562" spans="1:6" ht="12.75" x14ac:dyDescent="0.2">
      <c r="A562" s="17">
        <v>1</v>
      </c>
      <c r="B562" s="647" t="s">
        <v>3175</v>
      </c>
      <c r="C562" s="1229" t="s">
        <v>2672</v>
      </c>
      <c r="D562" s="17" t="s">
        <v>3300</v>
      </c>
      <c r="E562" s="639" t="s">
        <v>1827</v>
      </c>
      <c r="F562" s="646">
        <v>1116824</v>
      </c>
    </row>
    <row r="563" spans="1:6" ht="12.75" x14ac:dyDescent="0.2">
      <c r="A563" s="17">
        <v>2</v>
      </c>
      <c r="B563" s="647" t="s">
        <v>3176</v>
      </c>
      <c r="C563" s="1229"/>
      <c r="D563" s="17" t="s">
        <v>3300</v>
      </c>
      <c r="E563" s="639" t="s">
        <v>1827</v>
      </c>
      <c r="F563" s="646">
        <v>1116824</v>
      </c>
    </row>
    <row r="564" spans="1:6" ht="12.75" x14ac:dyDescent="0.2">
      <c r="A564" s="17">
        <v>3</v>
      </c>
      <c r="B564" s="647" t="s">
        <v>3177</v>
      </c>
      <c r="C564" s="1229"/>
      <c r="D564" s="17" t="s">
        <v>3300</v>
      </c>
      <c r="E564" s="639" t="s">
        <v>1827</v>
      </c>
      <c r="F564" s="646">
        <v>1116824</v>
      </c>
    </row>
    <row r="565" spans="1:6" ht="12.75" x14ac:dyDescent="0.2">
      <c r="A565" s="17">
        <v>4</v>
      </c>
      <c r="B565" s="647" t="s">
        <v>3178</v>
      </c>
      <c r="C565" s="1229"/>
      <c r="D565" s="17" t="s">
        <v>3300</v>
      </c>
      <c r="E565" s="639" t="s">
        <v>1827</v>
      </c>
      <c r="F565" s="646">
        <v>1116824</v>
      </c>
    </row>
    <row r="566" spans="1:6" ht="12.75" x14ac:dyDescent="0.2">
      <c r="A566" s="17">
        <v>5</v>
      </c>
      <c r="B566" s="647" t="s">
        <v>3179</v>
      </c>
      <c r="C566" s="1229"/>
      <c r="D566" s="17" t="s">
        <v>3301</v>
      </c>
      <c r="E566" s="639">
        <v>0.5</v>
      </c>
      <c r="F566" s="646">
        <v>558412</v>
      </c>
    </row>
    <row r="567" spans="1:6" ht="12.75" x14ac:dyDescent="0.2">
      <c r="A567" s="17">
        <v>6</v>
      </c>
      <c r="B567" s="647" t="s">
        <v>3180</v>
      </c>
      <c r="C567" s="1229"/>
      <c r="D567" s="17" t="s">
        <v>3300</v>
      </c>
      <c r="E567" s="639" t="s">
        <v>1827</v>
      </c>
      <c r="F567" s="646">
        <v>1116824</v>
      </c>
    </row>
    <row r="568" spans="1:6" ht="12.75" x14ac:dyDescent="0.2">
      <c r="A568" s="17">
        <v>7</v>
      </c>
      <c r="B568" s="647" t="s">
        <v>3181</v>
      </c>
      <c r="C568" s="1229"/>
      <c r="D568" s="17" t="s">
        <v>3300</v>
      </c>
      <c r="E568" s="639" t="s">
        <v>1827</v>
      </c>
      <c r="F568" s="646">
        <v>1116824</v>
      </c>
    </row>
    <row r="569" spans="1:6" ht="12.75" x14ac:dyDescent="0.2">
      <c r="A569" s="17">
        <v>8</v>
      </c>
      <c r="B569" s="647" t="s">
        <v>3182</v>
      </c>
      <c r="C569" s="1229"/>
      <c r="D569" s="17" t="s">
        <v>3300</v>
      </c>
      <c r="E569" s="639" t="s">
        <v>1827</v>
      </c>
      <c r="F569" s="646">
        <v>1116824</v>
      </c>
    </row>
    <row r="570" spans="1:6" ht="12.75" x14ac:dyDescent="0.2">
      <c r="A570" s="17">
        <v>9</v>
      </c>
      <c r="B570" s="647" t="s">
        <v>3183</v>
      </c>
      <c r="C570" s="1229"/>
      <c r="D570" s="17" t="s">
        <v>3300</v>
      </c>
      <c r="E570" s="639" t="s">
        <v>1827</v>
      </c>
      <c r="F570" s="646">
        <v>1116824</v>
      </c>
    </row>
    <row r="571" spans="1:6" ht="12.75" x14ac:dyDescent="0.2">
      <c r="A571" s="17">
        <v>10</v>
      </c>
      <c r="B571" s="647" t="s">
        <v>3184</v>
      </c>
      <c r="C571" s="1229"/>
      <c r="D571" s="17" t="s">
        <v>3300</v>
      </c>
      <c r="E571" s="639" t="s">
        <v>1827</v>
      </c>
      <c r="F571" s="646">
        <v>1116824</v>
      </c>
    </row>
    <row r="572" spans="1:6" ht="12.75" x14ac:dyDescent="0.2">
      <c r="A572" s="17">
        <v>11</v>
      </c>
      <c r="B572" s="647" t="s">
        <v>3185</v>
      </c>
      <c r="C572" s="1229"/>
      <c r="D572" s="17" t="s">
        <v>3300</v>
      </c>
      <c r="E572" s="639" t="s">
        <v>1827</v>
      </c>
      <c r="F572" s="646">
        <v>1116824</v>
      </c>
    </row>
    <row r="573" spans="1:6" ht="12.75" x14ac:dyDescent="0.2">
      <c r="A573" s="17">
        <v>12</v>
      </c>
      <c r="B573" s="647" t="s">
        <v>3186</v>
      </c>
      <c r="C573" s="1229"/>
      <c r="D573" s="17" t="s">
        <v>3300</v>
      </c>
      <c r="E573" s="639" t="s">
        <v>1827</v>
      </c>
      <c r="F573" s="646">
        <v>1116824</v>
      </c>
    </row>
    <row r="574" spans="1:6" ht="12.75" x14ac:dyDescent="0.2">
      <c r="A574" s="17">
        <v>13</v>
      </c>
      <c r="B574" s="647" t="s">
        <v>3187</v>
      </c>
      <c r="C574" s="1229"/>
      <c r="D574" s="17" t="s">
        <v>3300</v>
      </c>
      <c r="E574" s="639" t="s">
        <v>1827</v>
      </c>
      <c r="F574" s="646">
        <v>1116824</v>
      </c>
    </row>
    <row r="575" spans="1:6" ht="12.75" x14ac:dyDescent="0.2">
      <c r="A575" s="17">
        <v>14</v>
      </c>
      <c r="B575" s="647" t="s">
        <v>3188</v>
      </c>
      <c r="C575" s="1229"/>
      <c r="D575" s="17" t="s">
        <v>3300</v>
      </c>
      <c r="E575" s="639" t="s">
        <v>1827</v>
      </c>
      <c r="F575" s="646">
        <v>1116824</v>
      </c>
    </row>
    <row r="576" spans="1:6" ht="12.75" x14ac:dyDescent="0.2">
      <c r="A576" s="17">
        <v>15</v>
      </c>
      <c r="B576" s="647" t="s">
        <v>3189</v>
      </c>
      <c r="C576" s="1229"/>
      <c r="D576" s="17" t="s">
        <v>3301</v>
      </c>
      <c r="E576" s="639">
        <v>0.5</v>
      </c>
      <c r="F576" s="646">
        <v>558412</v>
      </c>
    </row>
    <row r="577" spans="1:6" ht="12.75" x14ac:dyDescent="0.2">
      <c r="A577" s="17">
        <v>16</v>
      </c>
      <c r="B577" s="647" t="s">
        <v>3190</v>
      </c>
      <c r="C577" s="1229"/>
      <c r="D577" s="17" t="s">
        <v>3301</v>
      </c>
      <c r="E577" s="639">
        <v>0.5</v>
      </c>
      <c r="F577" s="646">
        <v>558412</v>
      </c>
    </row>
    <row r="578" spans="1:6" ht="12.75" x14ac:dyDescent="0.2">
      <c r="A578" s="17">
        <v>17</v>
      </c>
      <c r="B578" s="647" t="s">
        <v>3191</v>
      </c>
      <c r="C578" s="1229"/>
      <c r="D578" s="17" t="s">
        <v>3301</v>
      </c>
      <c r="E578" s="639">
        <v>0.5</v>
      </c>
      <c r="F578" s="646">
        <v>558412</v>
      </c>
    </row>
    <row r="579" spans="1:6" ht="12.75" x14ac:dyDescent="0.2">
      <c r="A579" s="17">
        <v>18</v>
      </c>
      <c r="B579" s="647" t="s">
        <v>3192</v>
      </c>
      <c r="C579" s="1229"/>
      <c r="D579" s="17" t="s">
        <v>3300</v>
      </c>
      <c r="E579" s="639" t="s">
        <v>1827</v>
      </c>
      <c r="F579" s="646">
        <v>1116824</v>
      </c>
    </row>
    <row r="580" spans="1:6" ht="12.75" x14ac:dyDescent="0.2">
      <c r="A580" s="17">
        <v>19</v>
      </c>
      <c r="B580" s="647" t="s">
        <v>3193</v>
      </c>
      <c r="C580" s="1229"/>
      <c r="D580" s="17" t="s">
        <v>3300</v>
      </c>
      <c r="E580" s="639" t="s">
        <v>1827</v>
      </c>
      <c r="F580" s="646">
        <v>1116824</v>
      </c>
    </row>
    <row r="581" spans="1:6" ht="12.75" x14ac:dyDescent="0.2">
      <c r="A581" s="17">
        <v>20</v>
      </c>
      <c r="B581" s="647" t="s">
        <v>3194</v>
      </c>
      <c r="C581" s="1229"/>
      <c r="D581" s="17" t="s">
        <v>3300</v>
      </c>
      <c r="E581" s="639" t="s">
        <v>1827</v>
      </c>
      <c r="F581" s="646">
        <v>1116824</v>
      </c>
    </row>
    <row r="582" spans="1:6" ht="12.75" x14ac:dyDescent="0.2">
      <c r="A582" s="17">
        <v>21</v>
      </c>
      <c r="B582" s="647" t="s">
        <v>3195</v>
      </c>
      <c r="C582" s="1229"/>
      <c r="D582" s="17" t="s">
        <v>3300</v>
      </c>
      <c r="E582" s="639" t="s">
        <v>1827</v>
      </c>
      <c r="F582" s="646">
        <v>1116824</v>
      </c>
    </row>
    <row r="583" spans="1:6" ht="12.75" x14ac:dyDescent="0.2">
      <c r="A583" s="17">
        <v>22</v>
      </c>
      <c r="B583" s="647" t="s">
        <v>3196</v>
      </c>
      <c r="C583" s="1229"/>
      <c r="D583" s="17" t="s">
        <v>3300</v>
      </c>
      <c r="E583" s="639" t="s">
        <v>1827</v>
      </c>
      <c r="F583" s="646">
        <v>1116824</v>
      </c>
    </row>
    <row r="584" spans="1:6" ht="12.75" x14ac:dyDescent="0.2">
      <c r="A584" s="17">
        <v>23</v>
      </c>
      <c r="B584" s="647" t="s">
        <v>3197</v>
      </c>
      <c r="C584" s="1229"/>
      <c r="D584" s="17" t="s">
        <v>3300</v>
      </c>
      <c r="E584" s="639" t="s">
        <v>1827</v>
      </c>
      <c r="F584" s="646">
        <v>1116824</v>
      </c>
    </row>
    <row r="585" spans="1:6" ht="12.75" x14ac:dyDescent="0.2">
      <c r="A585" s="17">
        <v>24</v>
      </c>
      <c r="B585" s="647" t="s">
        <v>3198</v>
      </c>
      <c r="C585" s="1229"/>
      <c r="D585" s="17" t="s">
        <v>3300</v>
      </c>
      <c r="E585" s="639" t="s">
        <v>1827</v>
      </c>
      <c r="F585" s="646">
        <v>1116824</v>
      </c>
    </row>
    <row r="586" spans="1:6" ht="12.75" x14ac:dyDescent="0.2">
      <c r="A586" s="17">
        <v>25</v>
      </c>
      <c r="B586" s="647" t="s">
        <v>3199</v>
      </c>
      <c r="C586" s="1229"/>
      <c r="D586" s="17" t="s">
        <v>3300</v>
      </c>
      <c r="E586" s="639" t="s">
        <v>1827</v>
      </c>
      <c r="F586" s="646">
        <v>1116824</v>
      </c>
    </row>
    <row r="587" spans="1:6" ht="12.75" x14ac:dyDescent="0.2">
      <c r="A587" s="17">
        <v>26</v>
      </c>
      <c r="B587" s="647" t="s">
        <v>3200</v>
      </c>
      <c r="C587" s="1229"/>
      <c r="D587" s="17" t="s">
        <v>3300</v>
      </c>
      <c r="E587" s="639" t="s">
        <v>1827</v>
      </c>
      <c r="F587" s="646">
        <v>1116824</v>
      </c>
    </row>
    <row r="588" spans="1:6" ht="12.75" x14ac:dyDescent="0.2">
      <c r="A588" s="17">
        <v>27</v>
      </c>
      <c r="B588" s="647" t="s">
        <v>3201</v>
      </c>
      <c r="C588" s="1229"/>
      <c r="D588" s="17" t="s">
        <v>3300</v>
      </c>
      <c r="E588" s="639" t="s">
        <v>1827</v>
      </c>
      <c r="F588" s="646">
        <v>1116824</v>
      </c>
    </row>
    <row r="589" spans="1:6" ht="12.75" x14ac:dyDescent="0.2">
      <c r="A589" s="17">
        <v>28</v>
      </c>
      <c r="B589" s="647" t="s">
        <v>3202</v>
      </c>
      <c r="C589" s="1229"/>
      <c r="D589" s="17" t="s">
        <v>3300</v>
      </c>
      <c r="E589" s="639" t="s">
        <v>1827</v>
      </c>
      <c r="F589" s="646">
        <v>1116824</v>
      </c>
    </row>
    <row r="590" spans="1:6" ht="12.75" x14ac:dyDescent="0.2">
      <c r="A590" s="17">
        <v>29</v>
      </c>
      <c r="B590" s="647" t="s">
        <v>3203</v>
      </c>
      <c r="C590" s="1229"/>
      <c r="D590" s="17" t="s">
        <v>3301</v>
      </c>
      <c r="E590" s="639">
        <v>0.5</v>
      </c>
      <c r="F590" s="646">
        <v>558412</v>
      </c>
    </row>
    <row r="591" spans="1:6" ht="12.75" x14ac:dyDescent="0.2">
      <c r="A591" s="17">
        <v>30</v>
      </c>
      <c r="B591" s="647" t="s">
        <v>2779</v>
      </c>
      <c r="C591" s="1229"/>
      <c r="D591" s="17" t="s">
        <v>3300</v>
      </c>
      <c r="E591" s="639" t="s">
        <v>1827</v>
      </c>
      <c r="F591" s="646">
        <v>1116824</v>
      </c>
    </row>
    <row r="592" spans="1:6" ht="12.75" x14ac:dyDescent="0.2">
      <c r="A592" s="17">
        <v>31</v>
      </c>
      <c r="B592" s="647" t="s">
        <v>3204</v>
      </c>
      <c r="C592" s="639" t="s">
        <v>2900</v>
      </c>
      <c r="D592" s="17" t="s">
        <v>3301</v>
      </c>
      <c r="E592" s="639">
        <v>0.75</v>
      </c>
      <c r="F592" s="646">
        <v>1326995</v>
      </c>
    </row>
    <row r="593" spans="1:6" ht="12.75" x14ac:dyDescent="0.2">
      <c r="A593" s="17"/>
      <c r="B593" s="643" t="s">
        <v>1176</v>
      </c>
      <c r="C593" s="639"/>
      <c r="D593" s="17"/>
      <c r="E593" s="639"/>
      <c r="F593" s="644">
        <v>19406349</v>
      </c>
    </row>
    <row r="594" spans="1:6" ht="12.75" x14ac:dyDescent="0.2">
      <c r="A594" s="17">
        <v>1</v>
      </c>
      <c r="B594" s="647" t="s">
        <v>3205</v>
      </c>
      <c r="C594" s="1230" t="s">
        <v>2672</v>
      </c>
      <c r="D594" s="17" t="s">
        <v>3300</v>
      </c>
      <c r="E594" s="639" t="s">
        <v>1827</v>
      </c>
      <c r="F594" s="646">
        <v>1116824</v>
      </c>
    </row>
    <row r="595" spans="1:6" ht="12.75" x14ac:dyDescent="0.2">
      <c r="A595" s="17">
        <v>2</v>
      </c>
      <c r="B595" s="647" t="s">
        <v>3206</v>
      </c>
      <c r="C595" s="1231"/>
      <c r="D595" s="17" t="s">
        <v>3300</v>
      </c>
      <c r="E595" s="639" t="s">
        <v>1827</v>
      </c>
      <c r="F595" s="646">
        <v>1116824</v>
      </c>
    </row>
    <row r="596" spans="1:6" ht="12.75" x14ac:dyDescent="0.2">
      <c r="A596" s="17">
        <v>3</v>
      </c>
      <c r="B596" s="647" t="s">
        <v>3207</v>
      </c>
      <c r="C596" s="1231"/>
      <c r="D596" s="17" t="s">
        <v>3300</v>
      </c>
      <c r="E596" s="639" t="s">
        <v>1827</v>
      </c>
      <c r="F596" s="646">
        <v>1116824</v>
      </c>
    </row>
    <row r="597" spans="1:6" ht="12.75" x14ac:dyDescent="0.2">
      <c r="A597" s="17">
        <v>4</v>
      </c>
      <c r="B597" s="647" t="s">
        <v>3208</v>
      </c>
      <c r="C597" s="1231"/>
      <c r="D597" s="17" t="s">
        <v>3300</v>
      </c>
      <c r="E597" s="639" t="s">
        <v>1827</v>
      </c>
      <c r="F597" s="646">
        <v>1116824</v>
      </c>
    </row>
    <row r="598" spans="1:6" ht="12.75" x14ac:dyDescent="0.2">
      <c r="A598" s="17">
        <v>5</v>
      </c>
      <c r="B598" s="647" t="s">
        <v>3209</v>
      </c>
      <c r="C598" s="1231"/>
      <c r="D598" s="17" t="s">
        <v>3300</v>
      </c>
      <c r="E598" s="639" t="s">
        <v>1827</v>
      </c>
      <c r="F598" s="646">
        <v>1116824</v>
      </c>
    </row>
    <row r="599" spans="1:6" ht="12.75" x14ac:dyDescent="0.2">
      <c r="A599" s="17">
        <v>6</v>
      </c>
      <c r="B599" s="647" t="s">
        <v>3210</v>
      </c>
      <c r="C599" s="1231"/>
      <c r="D599" s="17" t="s">
        <v>3300</v>
      </c>
      <c r="E599" s="639" t="s">
        <v>1827</v>
      </c>
      <c r="F599" s="646">
        <v>1116824</v>
      </c>
    </row>
    <row r="600" spans="1:6" ht="12.75" x14ac:dyDescent="0.2">
      <c r="A600" s="17">
        <v>7</v>
      </c>
      <c r="B600" s="647" t="s">
        <v>3211</v>
      </c>
      <c r="C600" s="1231"/>
      <c r="D600" s="17" t="s">
        <v>3300</v>
      </c>
      <c r="E600" s="639" t="s">
        <v>1827</v>
      </c>
      <c r="F600" s="646">
        <v>1116824</v>
      </c>
    </row>
    <row r="601" spans="1:6" ht="12.75" x14ac:dyDescent="0.2">
      <c r="A601" s="17">
        <v>8</v>
      </c>
      <c r="B601" s="647" t="s">
        <v>3212</v>
      </c>
      <c r="C601" s="1231"/>
      <c r="D601" s="17" t="s">
        <v>3300</v>
      </c>
      <c r="E601" s="639" t="s">
        <v>1827</v>
      </c>
      <c r="F601" s="646">
        <v>1116824</v>
      </c>
    </row>
    <row r="602" spans="1:6" ht="12.75" x14ac:dyDescent="0.2">
      <c r="A602" s="17">
        <v>9</v>
      </c>
      <c r="B602" s="647" t="s">
        <v>3213</v>
      </c>
      <c r="C602" s="1231"/>
      <c r="D602" s="17" t="s">
        <v>3300</v>
      </c>
      <c r="E602" s="639" t="s">
        <v>1827</v>
      </c>
      <c r="F602" s="646">
        <v>1116824</v>
      </c>
    </row>
    <row r="603" spans="1:6" ht="12.75" x14ac:dyDescent="0.2">
      <c r="A603" s="17">
        <v>10</v>
      </c>
      <c r="B603" s="647" t="s">
        <v>3214</v>
      </c>
      <c r="C603" s="1231"/>
      <c r="D603" s="17" t="s">
        <v>3300</v>
      </c>
      <c r="E603" s="639" t="s">
        <v>1827</v>
      </c>
      <c r="F603" s="646">
        <v>1116824</v>
      </c>
    </row>
    <row r="604" spans="1:6" ht="12.75" x14ac:dyDescent="0.2">
      <c r="A604" s="17">
        <v>11</v>
      </c>
      <c r="B604" s="647" t="s">
        <v>3215</v>
      </c>
      <c r="C604" s="1231"/>
      <c r="D604" s="17" t="s">
        <v>3300</v>
      </c>
      <c r="E604" s="639" t="s">
        <v>1827</v>
      </c>
      <c r="F604" s="646">
        <v>1116824</v>
      </c>
    </row>
    <row r="605" spans="1:6" ht="12.75" x14ac:dyDescent="0.2">
      <c r="A605" s="17">
        <v>12</v>
      </c>
      <c r="B605" s="647" t="s">
        <v>3216</v>
      </c>
      <c r="C605" s="1231"/>
      <c r="D605" s="17" t="s">
        <v>3300</v>
      </c>
      <c r="E605" s="639" t="s">
        <v>1827</v>
      </c>
      <c r="F605" s="646">
        <v>1116824</v>
      </c>
    </row>
    <row r="606" spans="1:6" ht="12.75" x14ac:dyDescent="0.2">
      <c r="A606" s="17">
        <v>13</v>
      </c>
      <c r="B606" s="647" t="s">
        <v>3217</v>
      </c>
      <c r="C606" s="1231"/>
      <c r="D606" s="17" t="s">
        <v>3300</v>
      </c>
      <c r="E606" s="639" t="s">
        <v>1827</v>
      </c>
      <c r="F606" s="646">
        <v>1116824</v>
      </c>
    </row>
    <row r="607" spans="1:6" ht="12.75" x14ac:dyDescent="0.2">
      <c r="A607" s="17">
        <v>14</v>
      </c>
      <c r="B607" s="647" t="s">
        <v>3218</v>
      </c>
      <c r="C607" s="1231"/>
      <c r="D607" s="17" t="s">
        <v>3300</v>
      </c>
      <c r="E607" s="639" t="s">
        <v>1827</v>
      </c>
      <c r="F607" s="646">
        <v>1116824</v>
      </c>
    </row>
    <row r="608" spans="1:6" ht="12.75" x14ac:dyDescent="0.2">
      <c r="A608" s="17">
        <v>15</v>
      </c>
      <c r="B608" s="647" t="s">
        <v>3219</v>
      </c>
      <c r="C608" s="1231"/>
      <c r="D608" s="17" t="s">
        <v>3300</v>
      </c>
      <c r="E608" s="639" t="s">
        <v>1827</v>
      </c>
      <c r="F608" s="646">
        <v>1116824</v>
      </c>
    </row>
    <row r="609" spans="1:6" ht="12.75" x14ac:dyDescent="0.2">
      <c r="A609" s="17">
        <v>16</v>
      </c>
      <c r="B609" s="647" t="s">
        <v>3065</v>
      </c>
      <c r="C609" s="1229" t="s">
        <v>2900</v>
      </c>
      <c r="D609" s="17" t="s">
        <v>3300</v>
      </c>
      <c r="E609" s="639" t="s">
        <v>1827</v>
      </c>
      <c r="F609" s="646">
        <v>1769326</v>
      </c>
    </row>
    <row r="610" spans="1:6" ht="12.75" x14ac:dyDescent="0.2">
      <c r="A610" s="17">
        <v>17</v>
      </c>
      <c r="B610" s="647" t="s">
        <v>3220</v>
      </c>
      <c r="C610" s="1229"/>
      <c r="D610" s="17" t="s">
        <v>3301</v>
      </c>
      <c r="E610" s="639">
        <v>0.5</v>
      </c>
      <c r="F610" s="646">
        <v>884663</v>
      </c>
    </row>
    <row r="611" spans="1:6" ht="12.75" x14ac:dyDescent="0.2">
      <c r="A611" s="17"/>
      <c r="B611" s="643" t="s">
        <v>1178</v>
      </c>
      <c r="C611" s="639"/>
      <c r="D611" s="17"/>
      <c r="E611" s="639"/>
      <c r="F611" s="644">
        <v>15077124</v>
      </c>
    </row>
    <row r="612" spans="1:6" ht="12.75" x14ac:dyDescent="0.2">
      <c r="A612" s="17">
        <v>1</v>
      </c>
      <c r="B612" s="647" t="s">
        <v>3221</v>
      </c>
      <c r="C612" s="1229" t="s">
        <v>2672</v>
      </c>
      <c r="D612" s="17" t="s">
        <v>3301</v>
      </c>
      <c r="E612" s="639">
        <v>0.5</v>
      </c>
      <c r="F612" s="646">
        <v>558412</v>
      </c>
    </row>
    <row r="613" spans="1:6" ht="12.75" x14ac:dyDescent="0.2">
      <c r="A613" s="17">
        <v>2</v>
      </c>
      <c r="B613" s="647" t="s">
        <v>2684</v>
      </c>
      <c r="C613" s="1229"/>
      <c r="D613" s="17" t="s">
        <v>3301</v>
      </c>
      <c r="E613" s="639">
        <v>0.5</v>
      </c>
      <c r="F613" s="646">
        <v>558412</v>
      </c>
    </row>
    <row r="614" spans="1:6" ht="12.75" x14ac:dyDescent="0.2">
      <c r="A614" s="17">
        <v>3</v>
      </c>
      <c r="B614" s="647" t="s">
        <v>3068</v>
      </c>
      <c r="C614" s="1229"/>
      <c r="D614" s="17" t="s">
        <v>3300</v>
      </c>
      <c r="E614" s="639" t="s">
        <v>1827</v>
      </c>
      <c r="F614" s="646">
        <v>1116824</v>
      </c>
    </row>
    <row r="615" spans="1:6" ht="12.75" x14ac:dyDescent="0.2">
      <c r="A615" s="17">
        <v>4</v>
      </c>
      <c r="B615" s="647" t="s">
        <v>3222</v>
      </c>
      <c r="C615" s="1229"/>
      <c r="D615" s="17" t="s">
        <v>3301</v>
      </c>
      <c r="E615" s="639">
        <v>0.5</v>
      </c>
      <c r="F615" s="646">
        <v>558412</v>
      </c>
    </row>
    <row r="616" spans="1:6" ht="12.75" x14ac:dyDescent="0.2">
      <c r="A616" s="17">
        <v>5</v>
      </c>
      <c r="B616" s="647" t="s">
        <v>3223</v>
      </c>
      <c r="C616" s="1229"/>
      <c r="D616" s="17" t="s">
        <v>3300</v>
      </c>
      <c r="E616" s="639" t="s">
        <v>1827</v>
      </c>
      <c r="F616" s="646">
        <v>1116824</v>
      </c>
    </row>
    <row r="617" spans="1:6" ht="12.75" x14ac:dyDescent="0.2">
      <c r="A617" s="17">
        <v>6</v>
      </c>
      <c r="B617" s="647" t="s">
        <v>3224</v>
      </c>
      <c r="C617" s="1229"/>
      <c r="D617" s="17" t="s">
        <v>3300</v>
      </c>
      <c r="E617" s="639" t="s">
        <v>1827</v>
      </c>
      <c r="F617" s="646">
        <v>1116824</v>
      </c>
    </row>
    <row r="618" spans="1:6" ht="12.75" x14ac:dyDescent="0.2">
      <c r="A618" s="17">
        <v>7</v>
      </c>
      <c r="B618" s="647" t="s">
        <v>3070</v>
      </c>
      <c r="C618" s="1229"/>
      <c r="D618" s="17" t="s">
        <v>3300</v>
      </c>
      <c r="E618" s="639" t="s">
        <v>1827</v>
      </c>
      <c r="F618" s="646">
        <v>1116824</v>
      </c>
    </row>
    <row r="619" spans="1:6" ht="12.75" x14ac:dyDescent="0.2">
      <c r="A619" s="17">
        <v>8</v>
      </c>
      <c r="B619" s="647" t="s">
        <v>2687</v>
      </c>
      <c r="C619" s="1229"/>
      <c r="D619" s="17" t="s">
        <v>3301</v>
      </c>
      <c r="E619" s="639">
        <v>0.5</v>
      </c>
      <c r="F619" s="646">
        <v>558412</v>
      </c>
    </row>
    <row r="620" spans="1:6" ht="12.75" x14ac:dyDescent="0.2">
      <c r="A620" s="17">
        <v>9</v>
      </c>
      <c r="B620" s="647" t="s">
        <v>3225</v>
      </c>
      <c r="C620" s="1229"/>
      <c r="D620" s="17" t="s">
        <v>3300</v>
      </c>
      <c r="E620" s="639" t="s">
        <v>1827</v>
      </c>
      <c r="F620" s="646">
        <v>1116824</v>
      </c>
    </row>
    <row r="621" spans="1:6" ht="12.75" x14ac:dyDescent="0.2">
      <c r="A621" s="17">
        <v>10</v>
      </c>
      <c r="B621" s="647" t="s">
        <v>3226</v>
      </c>
      <c r="C621" s="1229"/>
      <c r="D621" s="17" t="s">
        <v>3300</v>
      </c>
      <c r="E621" s="639" t="s">
        <v>1827</v>
      </c>
      <c r="F621" s="646">
        <v>1116824</v>
      </c>
    </row>
    <row r="622" spans="1:6" ht="12.75" x14ac:dyDescent="0.2">
      <c r="A622" s="17">
        <v>11</v>
      </c>
      <c r="B622" s="647" t="s">
        <v>3227</v>
      </c>
      <c r="C622" s="1229"/>
      <c r="D622" s="17" t="s">
        <v>3300</v>
      </c>
      <c r="E622" s="639" t="s">
        <v>1827</v>
      </c>
      <c r="F622" s="646">
        <v>1116824</v>
      </c>
    </row>
    <row r="623" spans="1:6" ht="12.75" x14ac:dyDescent="0.2">
      <c r="A623" s="17">
        <v>12</v>
      </c>
      <c r="B623" s="647" t="s">
        <v>3228</v>
      </c>
      <c r="C623" s="1229"/>
      <c r="D623" s="17" t="s">
        <v>3300</v>
      </c>
      <c r="E623" s="639" t="s">
        <v>1827</v>
      </c>
      <c r="F623" s="646">
        <v>1116824</v>
      </c>
    </row>
    <row r="624" spans="1:6" ht="12.75" x14ac:dyDescent="0.2">
      <c r="A624" s="17">
        <v>13</v>
      </c>
      <c r="B624" s="647" t="s">
        <v>3229</v>
      </c>
      <c r="C624" s="1229"/>
      <c r="D624" s="17" t="s">
        <v>3300</v>
      </c>
      <c r="E624" s="639" t="s">
        <v>1827</v>
      </c>
      <c r="F624" s="646">
        <v>1116824</v>
      </c>
    </row>
    <row r="625" spans="1:6" ht="12.75" x14ac:dyDescent="0.2">
      <c r="A625" s="17">
        <v>14</v>
      </c>
      <c r="B625" s="647" t="s">
        <v>3230</v>
      </c>
      <c r="C625" s="1229"/>
      <c r="D625" s="17" t="s">
        <v>3301</v>
      </c>
      <c r="E625" s="639">
        <v>0.5</v>
      </c>
      <c r="F625" s="646">
        <v>558412</v>
      </c>
    </row>
    <row r="626" spans="1:6" ht="12.75" x14ac:dyDescent="0.2">
      <c r="A626" s="17">
        <v>15</v>
      </c>
      <c r="B626" s="647" t="s">
        <v>3231</v>
      </c>
      <c r="C626" s="1229"/>
      <c r="D626" s="17" t="s">
        <v>3300</v>
      </c>
      <c r="E626" s="639" t="s">
        <v>1827</v>
      </c>
      <c r="F626" s="646">
        <v>1116824</v>
      </c>
    </row>
    <row r="627" spans="1:6" ht="12.75" x14ac:dyDescent="0.2">
      <c r="A627" s="17">
        <v>16</v>
      </c>
      <c r="B627" s="647" t="s">
        <v>3210</v>
      </c>
      <c r="C627" s="1229"/>
      <c r="D627" s="17" t="s">
        <v>3300</v>
      </c>
      <c r="E627" s="639" t="s">
        <v>1827</v>
      </c>
      <c r="F627" s="646">
        <v>1116824</v>
      </c>
    </row>
    <row r="628" spans="1:6" ht="12.75" x14ac:dyDescent="0.2">
      <c r="A628" s="17"/>
      <c r="B628" s="643" t="s">
        <v>1180</v>
      </c>
      <c r="C628" s="639"/>
      <c r="D628" s="17"/>
      <c r="E628" s="639"/>
      <c r="F628" s="644">
        <v>19544420</v>
      </c>
    </row>
    <row r="629" spans="1:6" ht="12.75" x14ac:dyDescent="0.2">
      <c r="A629" s="17">
        <v>1</v>
      </c>
      <c r="B629" s="647" t="s">
        <v>3232</v>
      </c>
      <c r="C629" s="1229" t="s">
        <v>2672</v>
      </c>
      <c r="D629" s="17" t="s">
        <v>3301</v>
      </c>
      <c r="E629" s="639">
        <v>0.5</v>
      </c>
      <c r="F629" s="646">
        <v>558412</v>
      </c>
    </row>
    <row r="630" spans="1:6" ht="12.75" x14ac:dyDescent="0.2">
      <c r="A630" s="17">
        <v>2</v>
      </c>
      <c r="B630" s="647" t="s">
        <v>3068</v>
      </c>
      <c r="C630" s="1229"/>
      <c r="D630" s="17" t="s">
        <v>3301</v>
      </c>
      <c r="E630" s="639">
        <v>0.5</v>
      </c>
      <c r="F630" s="646">
        <v>558412</v>
      </c>
    </row>
    <row r="631" spans="1:6" ht="12.75" x14ac:dyDescent="0.2">
      <c r="A631" s="17">
        <v>3</v>
      </c>
      <c r="B631" s="647" t="s">
        <v>2930</v>
      </c>
      <c r="C631" s="1229"/>
      <c r="D631" s="17" t="s">
        <v>3301</v>
      </c>
      <c r="E631" s="639">
        <v>0.5</v>
      </c>
      <c r="F631" s="646">
        <v>558412</v>
      </c>
    </row>
    <row r="632" spans="1:6" ht="12.75" x14ac:dyDescent="0.2">
      <c r="A632" s="17">
        <v>4</v>
      </c>
      <c r="B632" s="647" t="s">
        <v>2809</v>
      </c>
      <c r="C632" s="1229"/>
      <c r="D632" s="17" t="s">
        <v>3301</v>
      </c>
      <c r="E632" s="639">
        <v>0.5</v>
      </c>
      <c r="F632" s="646">
        <v>558412</v>
      </c>
    </row>
    <row r="633" spans="1:6" ht="12.75" x14ac:dyDescent="0.2">
      <c r="A633" s="17">
        <v>5</v>
      </c>
      <c r="B633" s="647" t="s">
        <v>3233</v>
      </c>
      <c r="C633" s="1229"/>
      <c r="D633" s="17" t="s">
        <v>3301</v>
      </c>
      <c r="E633" s="639">
        <v>0.5</v>
      </c>
      <c r="F633" s="646">
        <v>558412</v>
      </c>
    </row>
    <row r="634" spans="1:6" ht="12.75" x14ac:dyDescent="0.2">
      <c r="A634" s="17">
        <v>6</v>
      </c>
      <c r="B634" s="647" t="s">
        <v>3234</v>
      </c>
      <c r="C634" s="1229"/>
      <c r="D634" s="17" t="s">
        <v>3301</v>
      </c>
      <c r="E634" s="639">
        <v>0.5</v>
      </c>
      <c r="F634" s="646">
        <v>558412</v>
      </c>
    </row>
    <row r="635" spans="1:6" ht="12.75" x14ac:dyDescent="0.2">
      <c r="A635" s="17">
        <v>7</v>
      </c>
      <c r="B635" s="647" t="s">
        <v>3144</v>
      </c>
      <c r="C635" s="1229"/>
      <c r="D635" s="17" t="s">
        <v>3301</v>
      </c>
      <c r="E635" s="639">
        <v>0.5</v>
      </c>
      <c r="F635" s="646">
        <v>558412</v>
      </c>
    </row>
    <row r="636" spans="1:6" ht="12.75" x14ac:dyDescent="0.2">
      <c r="A636" s="17">
        <v>8</v>
      </c>
      <c r="B636" s="647" t="s">
        <v>3235</v>
      </c>
      <c r="C636" s="1229"/>
      <c r="D636" s="17" t="s">
        <v>3301</v>
      </c>
      <c r="E636" s="639">
        <v>0.5</v>
      </c>
      <c r="F636" s="646">
        <v>558412</v>
      </c>
    </row>
    <row r="637" spans="1:6" ht="12.75" x14ac:dyDescent="0.2">
      <c r="A637" s="17">
        <v>9</v>
      </c>
      <c r="B637" s="647" t="s">
        <v>3236</v>
      </c>
      <c r="C637" s="1229"/>
      <c r="D637" s="17" t="s">
        <v>3301</v>
      </c>
      <c r="E637" s="639">
        <v>0.5</v>
      </c>
      <c r="F637" s="646">
        <v>558412</v>
      </c>
    </row>
    <row r="638" spans="1:6" ht="12.75" x14ac:dyDescent="0.2">
      <c r="A638" s="17">
        <v>10</v>
      </c>
      <c r="B638" s="647" t="s">
        <v>3237</v>
      </c>
      <c r="C638" s="1229"/>
      <c r="D638" s="17" t="s">
        <v>3301</v>
      </c>
      <c r="E638" s="639">
        <v>0.5</v>
      </c>
      <c r="F638" s="646">
        <v>558412</v>
      </c>
    </row>
    <row r="639" spans="1:6" ht="12.75" x14ac:dyDescent="0.2">
      <c r="A639" s="17">
        <v>11</v>
      </c>
      <c r="B639" s="647" t="s">
        <v>3238</v>
      </c>
      <c r="C639" s="1229"/>
      <c r="D639" s="17" t="s">
        <v>3301</v>
      </c>
      <c r="E639" s="639">
        <v>0.5</v>
      </c>
      <c r="F639" s="646">
        <v>558412</v>
      </c>
    </row>
    <row r="640" spans="1:6" ht="12.75" x14ac:dyDescent="0.2">
      <c r="A640" s="17">
        <v>12</v>
      </c>
      <c r="B640" s="647" t="s">
        <v>3239</v>
      </c>
      <c r="C640" s="1229"/>
      <c r="D640" s="17" t="s">
        <v>3301</v>
      </c>
      <c r="E640" s="639">
        <v>0.5</v>
      </c>
      <c r="F640" s="646">
        <v>558412</v>
      </c>
    </row>
    <row r="641" spans="1:6" ht="12.75" x14ac:dyDescent="0.2">
      <c r="A641" s="17">
        <v>13</v>
      </c>
      <c r="B641" s="647" t="s">
        <v>3240</v>
      </c>
      <c r="C641" s="1229"/>
      <c r="D641" s="17" t="s">
        <v>3301</v>
      </c>
      <c r="E641" s="639">
        <v>0.5</v>
      </c>
      <c r="F641" s="646">
        <v>558412</v>
      </c>
    </row>
    <row r="642" spans="1:6" ht="12.75" x14ac:dyDescent="0.2">
      <c r="A642" s="17">
        <v>14</v>
      </c>
      <c r="B642" s="647" t="s">
        <v>3241</v>
      </c>
      <c r="C642" s="1229"/>
      <c r="D642" s="17" t="s">
        <v>3300</v>
      </c>
      <c r="E642" s="639" t="s">
        <v>1827</v>
      </c>
      <c r="F642" s="646">
        <v>1116824</v>
      </c>
    </row>
    <row r="643" spans="1:6" ht="12.75" x14ac:dyDescent="0.2">
      <c r="A643" s="17">
        <v>15</v>
      </c>
      <c r="B643" s="647" t="s">
        <v>3212</v>
      </c>
      <c r="C643" s="1229"/>
      <c r="D643" s="17" t="s">
        <v>3300</v>
      </c>
      <c r="E643" s="639" t="s">
        <v>1827</v>
      </c>
      <c r="F643" s="646">
        <v>1116824</v>
      </c>
    </row>
    <row r="644" spans="1:6" ht="12.75" x14ac:dyDescent="0.2">
      <c r="A644" s="17">
        <v>16</v>
      </c>
      <c r="B644" s="647" t="s">
        <v>3242</v>
      </c>
      <c r="C644" s="1229"/>
      <c r="D644" s="17" t="s">
        <v>3301</v>
      </c>
      <c r="E644" s="639">
        <v>0.5</v>
      </c>
      <c r="F644" s="646">
        <v>558412</v>
      </c>
    </row>
    <row r="645" spans="1:6" ht="12.75" x14ac:dyDescent="0.2">
      <c r="A645" s="17">
        <v>17</v>
      </c>
      <c r="B645" s="647" t="s">
        <v>3243</v>
      </c>
      <c r="C645" s="1229"/>
      <c r="D645" s="17" t="s">
        <v>3300</v>
      </c>
      <c r="E645" s="639" t="s">
        <v>1827</v>
      </c>
      <c r="F645" s="646">
        <v>1116824</v>
      </c>
    </row>
    <row r="646" spans="1:6" ht="12.75" x14ac:dyDescent="0.2">
      <c r="A646" s="17">
        <v>18</v>
      </c>
      <c r="B646" s="647" t="s">
        <v>3244</v>
      </c>
      <c r="C646" s="1229"/>
      <c r="D646" s="17" t="s">
        <v>3300</v>
      </c>
      <c r="E646" s="639" t="s">
        <v>1827</v>
      </c>
      <c r="F646" s="646">
        <v>1116824</v>
      </c>
    </row>
    <row r="647" spans="1:6" ht="12.75" x14ac:dyDescent="0.2">
      <c r="A647" s="17">
        <v>19</v>
      </c>
      <c r="B647" s="647" t="s">
        <v>3245</v>
      </c>
      <c r="C647" s="1229"/>
      <c r="D647" s="17" t="s">
        <v>3300</v>
      </c>
      <c r="E647" s="639" t="s">
        <v>1827</v>
      </c>
      <c r="F647" s="646">
        <v>1116824</v>
      </c>
    </row>
    <row r="648" spans="1:6" ht="12.75" x14ac:dyDescent="0.2">
      <c r="A648" s="17">
        <v>20</v>
      </c>
      <c r="B648" s="647" t="s">
        <v>3246</v>
      </c>
      <c r="C648" s="1229"/>
      <c r="D648" s="17" t="s">
        <v>3301</v>
      </c>
      <c r="E648" s="639">
        <v>0.5</v>
      </c>
      <c r="F648" s="646">
        <v>558412</v>
      </c>
    </row>
    <row r="649" spans="1:6" ht="12.75" x14ac:dyDescent="0.2">
      <c r="A649" s="17">
        <v>21</v>
      </c>
      <c r="B649" s="647" t="s">
        <v>3247</v>
      </c>
      <c r="C649" s="1229"/>
      <c r="D649" s="17" t="s">
        <v>3300</v>
      </c>
      <c r="E649" s="639" t="s">
        <v>1827</v>
      </c>
      <c r="F649" s="646">
        <v>1116824</v>
      </c>
    </row>
    <row r="650" spans="1:6" ht="12.75" x14ac:dyDescent="0.2">
      <c r="A650" s="17">
        <v>22</v>
      </c>
      <c r="B650" s="647" t="s">
        <v>3248</v>
      </c>
      <c r="C650" s="1229"/>
      <c r="D650" s="17" t="s">
        <v>3300</v>
      </c>
      <c r="E650" s="639" t="s">
        <v>1827</v>
      </c>
      <c r="F650" s="646">
        <v>1116824</v>
      </c>
    </row>
    <row r="651" spans="1:6" ht="12.75" x14ac:dyDescent="0.2">
      <c r="A651" s="17">
        <v>23</v>
      </c>
      <c r="B651" s="647" t="s">
        <v>3249</v>
      </c>
      <c r="C651" s="1229"/>
      <c r="D651" s="17" t="s">
        <v>3300</v>
      </c>
      <c r="E651" s="639" t="s">
        <v>1827</v>
      </c>
      <c r="F651" s="646">
        <v>1116824</v>
      </c>
    </row>
    <row r="652" spans="1:6" ht="12.75" x14ac:dyDescent="0.2">
      <c r="A652" s="17">
        <v>24</v>
      </c>
      <c r="B652" s="647" t="s">
        <v>3250</v>
      </c>
      <c r="C652" s="1229"/>
      <c r="D652" s="17" t="s">
        <v>3300</v>
      </c>
      <c r="E652" s="639" t="s">
        <v>1827</v>
      </c>
      <c r="F652" s="646">
        <v>1116824</v>
      </c>
    </row>
    <row r="653" spans="1:6" ht="12.75" x14ac:dyDescent="0.2">
      <c r="A653" s="17">
        <v>25</v>
      </c>
      <c r="B653" s="647" t="s">
        <v>3251</v>
      </c>
      <c r="C653" s="1229"/>
      <c r="D653" s="17" t="s">
        <v>3300</v>
      </c>
      <c r="E653" s="639" t="s">
        <v>1827</v>
      </c>
      <c r="F653" s="646">
        <v>1116824</v>
      </c>
    </row>
    <row r="654" spans="1:6" ht="12.75" x14ac:dyDescent="0.2">
      <c r="A654" s="17"/>
      <c r="B654" s="643" t="s">
        <v>1182</v>
      </c>
      <c r="C654" s="639"/>
      <c r="D654" s="17"/>
      <c r="E654" s="639"/>
      <c r="F654" s="644">
        <v>5584120</v>
      </c>
    </row>
    <row r="655" spans="1:6" ht="12.75" x14ac:dyDescent="0.2">
      <c r="A655" s="17">
        <v>1</v>
      </c>
      <c r="B655" s="647" t="s">
        <v>3252</v>
      </c>
      <c r="C655" s="1229" t="s">
        <v>2672</v>
      </c>
      <c r="D655" s="17" t="s">
        <v>3300</v>
      </c>
      <c r="E655" s="639" t="s">
        <v>1827</v>
      </c>
      <c r="F655" s="646">
        <v>1116824</v>
      </c>
    </row>
    <row r="656" spans="1:6" ht="12.75" x14ac:dyDescent="0.2">
      <c r="A656" s="17">
        <v>2</v>
      </c>
      <c r="B656" s="647" t="s">
        <v>3253</v>
      </c>
      <c r="C656" s="1229"/>
      <c r="D656" s="17" t="s">
        <v>3300</v>
      </c>
      <c r="E656" s="639" t="s">
        <v>1827</v>
      </c>
      <c r="F656" s="646">
        <v>1116824</v>
      </c>
    </row>
    <row r="657" spans="1:6" ht="12.75" x14ac:dyDescent="0.2">
      <c r="A657" s="17">
        <v>3</v>
      </c>
      <c r="B657" s="647" t="s">
        <v>3254</v>
      </c>
      <c r="C657" s="1229"/>
      <c r="D657" s="17" t="s">
        <v>3300</v>
      </c>
      <c r="E657" s="639" t="s">
        <v>1827</v>
      </c>
      <c r="F657" s="646">
        <v>1116824</v>
      </c>
    </row>
    <row r="658" spans="1:6" ht="12.75" x14ac:dyDescent="0.2">
      <c r="A658" s="17">
        <v>4</v>
      </c>
      <c r="B658" s="647" t="s">
        <v>3255</v>
      </c>
      <c r="C658" s="1229"/>
      <c r="D658" s="17" t="s">
        <v>3300</v>
      </c>
      <c r="E658" s="639" t="s">
        <v>1827</v>
      </c>
      <c r="F658" s="646">
        <v>1116824</v>
      </c>
    </row>
    <row r="659" spans="1:6" ht="12.75" x14ac:dyDescent="0.2">
      <c r="A659" s="17">
        <v>5</v>
      </c>
      <c r="B659" s="647" t="s">
        <v>3256</v>
      </c>
      <c r="C659" s="1229"/>
      <c r="D659" s="17" t="s">
        <v>3300</v>
      </c>
      <c r="E659" s="639" t="s">
        <v>1827</v>
      </c>
      <c r="F659" s="646">
        <v>1116824</v>
      </c>
    </row>
    <row r="660" spans="1:6" ht="12.75" x14ac:dyDescent="0.2">
      <c r="A660" s="17"/>
      <c r="B660" s="648" t="s">
        <v>1114</v>
      </c>
      <c r="C660" s="639"/>
      <c r="D660" s="17"/>
      <c r="E660" s="639"/>
      <c r="F660" s="644">
        <v>33513006</v>
      </c>
    </row>
    <row r="661" spans="1:6" ht="12.75" x14ac:dyDescent="0.2">
      <c r="A661" s="17">
        <v>1</v>
      </c>
      <c r="B661" s="647" t="s">
        <v>3257</v>
      </c>
      <c r="C661" s="1229" t="s">
        <v>2672</v>
      </c>
      <c r="D661" s="17" t="s">
        <v>3300</v>
      </c>
      <c r="E661" s="639" t="s">
        <v>1827</v>
      </c>
      <c r="F661" s="646">
        <v>1116824</v>
      </c>
    </row>
    <row r="662" spans="1:6" ht="12.75" x14ac:dyDescent="0.2">
      <c r="A662" s="17">
        <v>2</v>
      </c>
      <c r="B662" s="647" t="s">
        <v>3258</v>
      </c>
      <c r="C662" s="1229"/>
      <c r="D662" s="17" t="s">
        <v>3300</v>
      </c>
      <c r="E662" s="639" t="s">
        <v>1827</v>
      </c>
      <c r="F662" s="646">
        <v>1116824</v>
      </c>
    </row>
    <row r="663" spans="1:6" ht="12.75" x14ac:dyDescent="0.2">
      <c r="A663" s="17">
        <v>3</v>
      </c>
      <c r="B663" s="647" t="s">
        <v>3259</v>
      </c>
      <c r="C663" s="1229"/>
      <c r="D663" s="17" t="s">
        <v>3300</v>
      </c>
      <c r="E663" s="639" t="s">
        <v>1827</v>
      </c>
      <c r="F663" s="646">
        <v>1116824</v>
      </c>
    </row>
    <row r="664" spans="1:6" ht="12.75" x14ac:dyDescent="0.2">
      <c r="A664" s="17">
        <v>4</v>
      </c>
      <c r="B664" s="647" t="s">
        <v>3260</v>
      </c>
      <c r="C664" s="1229"/>
      <c r="D664" s="17" t="s">
        <v>3300</v>
      </c>
      <c r="E664" s="639" t="s">
        <v>1827</v>
      </c>
      <c r="F664" s="646">
        <v>1116824</v>
      </c>
    </row>
    <row r="665" spans="1:6" ht="12.75" x14ac:dyDescent="0.2">
      <c r="A665" s="17">
        <v>5</v>
      </c>
      <c r="B665" s="647" t="s">
        <v>2930</v>
      </c>
      <c r="C665" s="1229"/>
      <c r="D665" s="17" t="s">
        <v>3300</v>
      </c>
      <c r="E665" s="639" t="s">
        <v>1827</v>
      </c>
      <c r="F665" s="646">
        <v>1116824</v>
      </c>
    </row>
    <row r="666" spans="1:6" ht="12.75" x14ac:dyDescent="0.2">
      <c r="A666" s="17">
        <v>6</v>
      </c>
      <c r="B666" s="647" t="s">
        <v>3261</v>
      </c>
      <c r="C666" s="1229"/>
      <c r="D666" s="17" t="s">
        <v>3300</v>
      </c>
      <c r="E666" s="639" t="s">
        <v>1827</v>
      </c>
      <c r="F666" s="646">
        <v>1116824</v>
      </c>
    </row>
    <row r="667" spans="1:6" ht="12.75" x14ac:dyDescent="0.2">
      <c r="A667" s="17">
        <v>7</v>
      </c>
      <c r="B667" s="647" t="s">
        <v>3262</v>
      </c>
      <c r="C667" s="1229"/>
      <c r="D667" s="17" t="s">
        <v>3300</v>
      </c>
      <c r="E667" s="639" t="s">
        <v>1827</v>
      </c>
      <c r="F667" s="646">
        <v>1116824</v>
      </c>
    </row>
    <row r="668" spans="1:6" ht="12.75" x14ac:dyDescent="0.2">
      <c r="A668" s="17">
        <v>8</v>
      </c>
      <c r="B668" s="647" t="s">
        <v>3263</v>
      </c>
      <c r="C668" s="1229"/>
      <c r="D668" s="17" t="s">
        <v>3300</v>
      </c>
      <c r="E668" s="639" t="s">
        <v>1827</v>
      </c>
      <c r="F668" s="646">
        <v>1116824</v>
      </c>
    </row>
    <row r="669" spans="1:6" ht="12.75" x14ac:dyDescent="0.2">
      <c r="A669" s="17">
        <v>9</v>
      </c>
      <c r="B669" s="647" t="s">
        <v>3264</v>
      </c>
      <c r="C669" s="1229"/>
      <c r="D669" s="17" t="s">
        <v>3300</v>
      </c>
      <c r="E669" s="639" t="s">
        <v>1827</v>
      </c>
      <c r="F669" s="646">
        <v>1116824</v>
      </c>
    </row>
    <row r="670" spans="1:6" ht="12.75" x14ac:dyDescent="0.2">
      <c r="A670" s="17">
        <v>10</v>
      </c>
      <c r="B670" s="647" t="s">
        <v>3265</v>
      </c>
      <c r="C670" s="1229"/>
      <c r="D670" s="17" t="s">
        <v>3300</v>
      </c>
      <c r="E670" s="639" t="s">
        <v>1827</v>
      </c>
      <c r="F670" s="646">
        <v>1116824</v>
      </c>
    </row>
    <row r="671" spans="1:6" ht="12.75" x14ac:dyDescent="0.2">
      <c r="A671" s="17">
        <v>11</v>
      </c>
      <c r="B671" s="647" t="s">
        <v>3266</v>
      </c>
      <c r="C671" s="1229"/>
      <c r="D671" s="17" t="s">
        <v>3300</v>
      </c>
      <c r="E671" s="639" t="s">
        <v>1827</v>
      </c>
      <c r="F671" s="646">
        <v>1116824</v>
      </c>
    </row>
    <row r="672" spans="1:6" ht="12.75" x14ac:dyDescent="0.2">
      <c r="A672" s="17">
        <v>12</v>
      </c>
      <c r="B672" s="647" t="s">
        <v>3267</v>
      </c>
      <c r="C672" s="1229"/>
      <c r="D672" s="17" t="s">
        <v>3300</v>
      </c>
      <c r="E672" s="639" t="s">
        <v>1827</v>
      </c>
      <c r="F672" s="646">
        <v>1116824</v>
      </c>
    </row>
    <row r="673" spans="1:6" ht="12.75" x14ac:dyDescent="0.2">
      <c r="A673" s="17">
        <v>13</v>
      </c>
      <c r="B673" s="647" t="s">
        <v>3268</v>
      </c>
      <c r="C673" s="1229"/>
      <c r="D673" s="17" t="s">
        <v>3300</v>
      </c>
      <c r="E673" s="639" t="s">
        <v>1827</v>
      </c>
      <c r="F673" s="646">
        <v>1116824</v>
      </c>
    </row>
    <row r="674" spans="1:6" ht="12.75" x14ac:dyDescent="0.2">
      <c r="A674" s="17">
        <v>14</v>
      </c>
      <c r="B674" s="647" t="s">
        <v>2696</v>
      </c>
      <c r="C674" s="1229"/>
      <c r="D674" s="17" t="s">
        <v>3300</v>
      </c>
      <c r="E674" s="639" t="s">
        <v>1827</v>
      </c>
      <c r="F674" s="646">
        <v>1116824</v>
      </c>
    </row>
    <row r="675" spans="1:6" ht="12.75" x14ac:dyDescent="0.2">
      <c r="A675" s="17">
        <v>15</v>
      </c>
      <c r="B675" s="647" t="s">
        <v>3269</v>
      </c>
      <c r="C675" s="1229"/>
      <c r="D675" s="17" t="s">
        <v>3300</v>
      </c>
      <c r="E675" s="639" t="s">
        <v>1827</v>
      </c>
      <c r="F675" s="646">
        <v>1116824</v>
      </c>
    </row>
    <row r="676" spans="1:6" ht="12.75" x14ac:dyDescent="0.2">
      <c r="A676" s="17">
        <v>16</v>
      </c>
      <c r="B676" s="647" t="s">
        <v>3270</v>
      </c>
      <c r="C676" s="1229"/>
      <c r="D676" s="17" t="s">
        <v>3300</v>
      </c>
      <c r="E676" s="639" t="s">
        <v>1827</v>
      </c>
      <c r="F676" s="646">
        <v>1116824</v>
      </c>
    </row>
    <row r="677" spans="1:6" ht="12.75" x14ac:dyDescent="0.2">
      <c r="A677" s="17">
        <v>17</v>
      </c>
      <c r="B677" s="647" t="s">
        <v>3271</v>
      </c>
      <c r="C677" s="1229"/>
      <c r="D677" s="17" t="s">
        <v>3300</v>
      </c>
      <c r="E677" s="639" t="s">
        <v>1827</v>
      </c>
      <c r="F677" s="646">
        <v>1116824</v>
      </c>
    </row>
    <row r="678" spans="1:6" ht="12.75" x14ac:dyDescent="0.2">
      <c r="A678" s="17">
        <v>18</v>
      </c>
      <c r="B678" s="647" t="s">
        <v>3272</v>
      </c>
      <c r="C678" s="1229"/>
      <c r="D678" s="17" t="s">
        <v>3300</v>
      </c>
      <c r="E678" s="639" t="s">
        <v>1827</v>
      </c>
      <c r="F678" s="646">
        <v>1116824</v>
      </c>
    </row>
    <row r="679" spans="1:6" ht="12.75" x14ac:dyDescent="0.2">
      <c r="A679" s="17">
        <v>19</v>
      </c>
      <c r="B679" s="647" t="s">
        <v>3273</v>
      </c>
      <c r="C679" s="1229"/>
      <c r="D679" s="17" t="s">
        <v>3300</v>
      </c>
      <c r="E679" s="639" t="s">
        <v>1827</v>
      </c>
      <c r="F679" s="646">
        <v>1116824</v>
      </c>
    </row>
    <row r="680" spans="1:6" ht="12.75" x14ac:dyDescent="0.2">
      <c r="A680" s="17">
        <v>20</v>
      </c>
      <c r="B680" s="647" t="s">
        <v>3274</v>
      </c>
      <c r="C680" s="1229"/>
      <c r="D680" s="17" t="s">
        <v>3300</v>
      </c>
      <c r="E680" s="639" t="s">
        <v>1827</v>
      </c>
      <c r="F680" s="646">
        <v>1116824</v>
      </c>
    </row>
    <row r="681" spans="1:6" ht="12.75" x14ac:dyDescent="0.2">
      <c r="A681" s="17">
        <v>21</v>
      </c>
      <c r="B681" s="647" t="s">
        <v>3275</v>
      </c>
      <c r="C681" s="1229"/>
      <c r="D681" s="17" t="s">
        <v>3300</v>
      </c>
      <c r="E681" s="639" t="s">
        <v>1827</v>
      </c>
      <c r="F681" s="646">
        <v>1116824</v>
      </c>
    </row>
    <row r="682" spans="1:6" ht="12.75" x14ac:dyDescent="0.2">
      <c r="A682" s="17">
        <v>22</v>
      </c>
      <c r="B682" s="647" t="s">
        <v>3137</v>
      </c>
      <c r="C682" s="1229"/>
      <c r="D682" s="17" t="s">
        <v>3300</v>
      </c>
      <c r="E682" s="639" t="s">
        <v>1827</v>
      </c>
      <c r="F682" s="646">
        <v>1116824</v>
      </c>
    </row>
    <row r="683" spans="1:6" ht="12.75" x14ac:dyDescent="0.2">
      <c r="A683" s="17">
        <v>23</v>
      </c>
      <c r="B683" s="647" t="s">
        <v>3276</v>
      </c>
      <c r="C683" s="1229"/>
      <c r="D683" s="17" t="s">
        <v>3300</v>
      </c>
      <c r="E683" s="639" t="s">
        <v>1827</v>
      </c>
      <c r="F683" s="646">
        <v>1116824</v>
      </c>
    </row>
    <row r="684" spans="1:6" ht="12.75" x14ac:dyDescent="0.2">
      <c r="A684" s="17">
        <v>24</v>
      </c>
      <c r="B684" s="647" t="s">
        <v>3277</v>
      </c>
      <c r="C684" s="1229"/>
      <c r="D684" s="17" t="s">
        <v>3300</v>
      </c>
      <c r="E684" s="639" t="s">
        <v>1827</v>
      </c>
      <c r="F684" s="646">
        <v>1116824</v>
      </c>
    </row>
    <row r="685" spans="1:6" ht="12.75" x14ac:dyDescent="0.2">
      <c r="A685" s="17">
        <v>25</v>
      </c>
      <c r="B685" s="647" t="s">
        <v>3278</v>
      </c>
      <c r="C685" s="1229"/>
      <c r="D685" s="17" t="s">
        <v>3300</v>
      </c>
      <c r="E685" s="639" t="s">
        <v>1827</v>
      </c>
      <c r="F685" s="646">
        <v>1116824</v>
      </c>
    </row>
    <row r="686" spans="1:6" ht="12.75" x14ac:dyDescent="0.2">
      <c r="A686" s="17">
        <v>26</v>
      </c>
      <c r="B686" s="647" t="s">
        <v>3279</v>
      </c>
      <c r="C686" s="1229"/>
      <c r="D686" s="17" t="s">
        <v>3300</v>
      </c>
      <c r="E686" s="639" t="s">
        <v>1827</v>
      </c>
      <c r="F686" s="646">
        <v>1116824</v>
      </c>
    </row>
    <row r="687" spans="1:6" ht="12.75" x14ac:dyDescent="0.2">
      <c r="A687" s="17">
        <v>27</v>
      </c>
      <c r="B687" s="647" t="s">
        <v>3280</v>
      </c>
      <c r="C687" s="1229"/>
      <c r="D687" s="17" t="s">
        <v>3300</v>
      </c>
      <c r="E687" s="639" t="s">
        <v>1827</v>
      </c>
      <c r="F687" s="646">
        <v>1116824</v>
      </c>
    </row>
    <row r="688" spans="1:6" ht="12.75" x14ac:dyDescent="0.2">
      <c r="A688" s="17">
        <v>28</v>
      </c>
      <c r="B688" s="647" t="s">
        <v>3281</v>
      </c>
      <c r="C688" s="639" t="s">
        <v>2900</v>
      </c>
      <c r="D688" s="17" t="s">
        <v>3300</v>
      </c>
      <c r="E688" s="639" t="s">
        <v>1827</v>
      </c>
      <c r="F688" s="646">
        <v>1769326</v>
      </c>
    </row>
    <row r="689" spans="1:6" ht="12.75" x14ac:dyDescent="0.2">
      <c r="A689" s="17">
        <v>29</v>
      </c>
      <c r="B689" s="647" t="s">
        <v>3282</v>
      </c>
      <c r="C689" s="1229" t="s">
        <v>2800</v>
      </c>
      <c r="D689" s="17" t="s">
        <v>3301</v>
      </c>
      <c r="E689" s="639">
        <v>0.4</v>
      </c>
      <c r="F689" s="646">
        <v>794716</v>
      </c>
    </row>
    <row r="690" spans="1:6" ht="12.75" x14ac:dyDescent="0.2">
      <c r="A690" s="17">
        <v>30</v>
      </c>
      <c r="B690" s="647" t="s">
        <v>3283</v>
      </c>
      <c r="C690" s="1229"/>
      <c r="D690" s="17" t="s">
        <v>3301</v>
      </c>
      <c r="E690" s="639">
        <v>0.4</v>
      </c>
      <c r="F690" s="646">
        <v>794716</v>
      </c>
    </row>
    <row r="691" spans="1:6" ht="12.75" x14ac:dyDescent="0.2">
      <c r="A691" s="649"/>
      <c r="B691" s="650" t="s">
        <v>3284</v>
      </c>
      <c r="C691" s="651"/>
      <c r="D691" s="17"/>
      <c r="E691" s="639"/>
      <c r="F691" s="644">
        <v>4887637</v>
      </c>
    </row>
    <row r="692" spans="1:6" ht="12.75" x14ac:dyDescent="0.2">
      <c r="A692" s="652">
        <v>1</v>
      </c>
      <c r="B692" s="653" t="s">
        <v>3285</v>
      </c>
      <c r="C692" s="1226" t="s">
        <v>2672</v>
      </c>
      <c r="D692" s="17" t="s">
        <v>3301</v>
      </c>
      <c r="E692" s="639">
        <v>0.5</v>
      </c>
      <c r="F692" s="646">
        <v>558412</v>
      </c>
    </row>
    <row r="693" spans="1:6" ht="12.75" x14ac:dyDescent="0.2">
      <c r="A693" s="652">
        <v>2</v>
      </c>
      <c r="B693" s="653" t="s">
        <v>3286</v>
      </c>
      <c r="C693" s="1227"/>
      <c r="D693" s="17" t="s">
        <v>3301</v>
      </c>
      <c r="E693" s="639">
        <v>0.5</v>
      </c>
      <c r="F693" s="646">
        <v>558412</v>
      </c>
    </row>
    <row r="694" spans="1:6" ht="12.75" x14ac:dyDescent="0.2">
      <c r="A694" s="652">
        <v>3</v>
      </c>
      <c r="B694" s="653" t="s">
        <v>3287</v>
      </c>
      <c r="C694" s="1228"/>
      <c r="D694" s="17" t="s">
        <v>3300</v>
      </c>
      <c r="E694" s="639" t="s">
        <v>1827</v>
      </c>
      <c r="F694" s="646">
        <v>1116824</v>
      </c>
    </row>
    <row r="695" spans="1:6" ht="12.75" x14ac:dyDescent="0.2">
      <c r="A695" s="652">
        <v>4</v>
      </c>
      <c r="B695" s="653" t="s">
        <v>3288</v>
      </c>
      <c r="C695" s="1226" t="s">
        <v>2900</v>
      </c>
      <c r="D695" s="17" t="s">
        <v>3301</v>
      </c>
      <c r="E695" s="639">
        <v>0.5</v>
      </c>
      <c r="F695" s="646">
        <v>884663</v>
      </c>
    </row>
    <row r="696" spans="1:6" ht="12.75" x14ac:dyDescent="0.2">
      <c r="A696" s="652">
        <v>5</v>
      </c>
      <c r="B696" s="653" t="s">
        <v>3289</v>
      </c>
      <c r="C696" s="1228"/>
      <c r="D696" s="17" t="s">
        <v>3300</v>
      </c>
      <c r="E696" s="639" t="s">
        <v>1827</v>
      </c>
      <c r="F696" s="646">
        <v>1769326</v>
      </c>
    </row>
    <row r="697" spans="1:6" ht="12.75" x14ac:dyDescent="0.2">
      <c r="A697" s="649"/>
      <c r="B697" s="650" t="s">
        <v>3290</v>
      </c>
      <c r="C697" s="651"/>
      <c r="D697" s="17"/>
      <c r="E697" s="639"/>
      <c r="F697" s="644">
        <v>1116824</v>
      </c>
    </row>
    <row r="698" spans="1:6" ht="12.75" x14ac:dyDescent="0.2">
      <c r="A698" s="652">
        <v>1</v>
      </c>
      <c r="B698" s="653" t="s">
        <v>3291</v>
      </c>
      <c r="C698" s="654" t="s">
        <v>2672</v>
      </c>
      <c r="D698" s="17" t="s">
        <v>3300</v>
      </c>
      <c r="E698" s="639" t="s">
        <v>1827</v>
      </c>
      <c r="F698" s="646">
        <v>1116824</v>
      </c>
    </row>
    <row r="699" spans="1:6" ht="12.75" x14ac:dyDescent="0.2">
      <c r="A699" s="649"/>
      <c r="B699" s="650" t="s">
        <v>3292</v>
      </c>
      <c r="C699" s="651"/>
      <c r="D699" s="17"/>
      <c r="E699" s="639"/>
      <c r="F699" s="644">
        <v>1116824</v>
      </c>
    </row>
    <row r="700" spans="1:6" ht="12.75" x14ac:dyDescent="0.2">
      <c r="A700" s="652">
        <v>1</v>
      </c>
      <c r="B700" s="653" t="s">
        <v>3293</v>
      </c>
      <c r="C700" s="654" t="s">
        <v>2672</v>
      </c>
      <c r="D700" s="17" t="s">
        <v>3300</v>
      </c>
      <c r="E700" s="639" t="s">
        <v>1827</v>
      </c>
      <c r="F700" s="646">
        <v>1116824</v>
      </c>
    </row>
    <row r="701" spans="1:6" ht="12.75" x14ac:dyDescent="0.2">
      <c r="A701" s="649"/>
      <c r="B701" s="650" t="s">
        <v>3294</v>
      </c>
      <c r="C701" s="655"/>
      <c r="D701" s="17"/>
      <c r="E701" s="639"/>
      <c r="F701" s="644">
        <v>3350472</v>
      </c>
    </row>
    <row r="702" spans="1:6" ht="12.75" x14ac:dyDescent="0.2">
      <c r="A702" s="652">
        <v>1</v>
      </c>
      <c r="B702" s="653" t="s">
        <v>3295</v>
      </c>
      <c r="C702" s="1226" t="s">
        <v>2672</v>
      </c>
      <c r="D702" s="17" t="s">
        <v>3300</v>
      </c>
      <c r="E702" s="639" t="s">
        <v>1827</v>
      </c>
      <c r="F702" s="646">
        <v>1116824</v>
      </c>
    </row>
    <row r="703" spans="1:6" ht="12.75" x14ac:dyDescent="0.2">
      <c r="A703" s="652">
        <v>2</v>
      </c>
      <c r="B703" s="653" t="s">
        <v>3296</v>
      </c>
      <c r="C703" s="1227"/>
      <c r="D703" s="17" t="s">
        <v>3300</v>
      </c>
      <c r="E703" s="639" t="s">
        <v>1827</v>
      </c>
      <c r="F703" s="646">
        <v>1116824</v>
      </c>
    </row>
    <row r="704" spans="1:6" ht="12.75" x14ac:dyDescent="0.2">
      <c r="A704" s="652">
        <v>3</v>
      </c>
      <c r="B704" s="653" t="s">
        <v>3297</v>
      </c>
      <c r="C704" s="1228"/>
      <c r="D704" s="17" t="s">
        <v>3300</v>
      </c>
      <c r="E704" s="639" t="s">
        <v>1827</v>
      </c>
      <c r="F704" s="646">
        <v>1116824</v>
      </c>
    </row>
    <row r="705" spans="1:6" ht="12.75" x14ac:dyDescent="0.2">
      <c r="A705" s="649"/>
      <c r="B705" s="650" t="s">
        <v>3298</v>
      </c>
      <c r="C705" s="651"/>
      <c r="D705" s="17"/>
      <c r="E705" s="639"/>
      <c r="F705" s="644">
        <v>1116824</v>
      </c>
    </row>
    <row r="706" spans="1:6" ht="12.75" x14ac:dyDescent="0.2">
      <c r="A706" s="652">
        <v>1</v>
      </c>
      <c r="B706" s="653" t="s">
        <v>3299</v>
      </c>
      <c r="C706" s="654" t="s">
        <v>2672</v>
      </c>
      <c r="D706" s="17" t="s">
        <v>3300</v>
      </c>
      <c r="E706" s="639" t="s">
        <v>1827</v>
      </c>
      <c r="F706" s="646">
        <v>1116824</v>
      </c>
    </row>
    <row r="707" spans="1:6" x14ac:dyDescent="0.25">
      <c r="A707" s="633"/>
      <c r="B707" s="656" t="s">
        <v>3302</v>
      </c>
      <c r="C707" s="657"/>
      <c r="D707" s="658"/>
      <c r="E707" s="657"/>
      <c r="F707" s="659">
        <f>F5+F10+F40+F59+F81+F91+F111+F141+F162+F181+F193+F200+F210+F225+F248+F272+F290+F304+F316+F342+F358+F384+F402+F427+F443+F454+F490+F495+F516+F543+F561+F593+F611+F628+F654+F660+F691+F697+F699+F701+F705</f>
        <v>663894612</v>
      </c>
    </row>
  </sheetData>
  <autoFilter ref="A4:F707"/>
  <mergeCells count="48">
    <mergeCell ref="D1:F1"/>
    <mergeCell ref="C182:C192"/>
    <mergeCell ref="A2:F2"/>
    <mergeCell ref="C6:C9"/>
    <mergeCell ref="C11:C39"/>
    <mergeCell ref="C41:C58"/>
    <mergeCell ref="C60:C80"/>
    <mergeCell ref="C82:C90"/>
    <mergeCell ref="C92:C110"/>
    <mergeCell ref="C112:C139"/>
    <mergeCell ref="C142:C161"/>
    <mergeCell ref="C163:C180"/>
    <mergeCell ref="C343:C357"/>
    <mergeCell ref="C194:C199"/>
    <mergeCell ref="C201:C209"/>
    <mergeCell ref="C211:C224"/>
    <mergeCell ref="C226:C245"/>
    <mergeCell ref="C246:C247"/>
    <mergeCell ref="C249:C270"/>
    <mergeCell ref="C273:C289"/>
    <mergeCell ref="C291:C303"/>
    <mergeCell ref="C305:C313"/>
    <mergeCell ref="C314:C315"/>
    <mergeCell ref="C317:C340"/>
    <mergeCell ref="C540:C541"/>
    <mergeCell ref="C359:C372"/>
    <mergeCell ref="C373:C381"/>
    <mergeCell ref="C382:C383"/>
    <mergeCell ref="C385:C400"/>
    <mergeCell ref="C403:C426"/>
    <mergeCell ref="C428:C441"/>
    <mergeCell ref="C444:C453"/>
    <mergeCell ref="C455:C489"/>
    <mergeCell ref="C491:C494"/>
    <mergeCell ref="C496:C515"/>
    <mergeCell ref="C517:C539"/>
    <mergeCell ref="C702:C704"/>
    <mergeCell ref="C544:C559"/>
    <mergeCell ref="C562:C591"/>
    <mergeCell ref="C594:C608"/>
    <mergeCell ref="C609:C610"/>
    <mergeCell ref="C612:C627"/>
    <mergeCell ref="C629:C653"/>
    <mergeCell ref="C655:C659"/>
    <mergeCell ref="C661:C687"/>
    <mergeCell ref="C689:C690"/>
    <mergeCell ref="C692:C694"/>
    <mergeCell ref="C695:C696"/>
  </mergeCells>
  <pageMargins left="0.7" right="0.7" top="0.75" bottom="0.75" header="0.3" footer="0.3"/>
  <pageSetup paperSize="9" scale="88" orientation="portrait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="130" zoomScaleNormal="100" zoomScaleSheetLayoutView="130" workbookViewId="0">
      <selection activeCell="J17" sqref="J17"/>
    </sheetView>
  </sheetViews>
  <sheetFormatPr defaultColWidth="9.140625" defaultRowHeight="15" x14ac:dyDescent="0.25"/>
  <cols>
    <col min="1" max="1" width="28.7109375" style="77" customWidth="1"/>
    <col min="2" max="2" width="13.140625" style="77" customWidth="1"/>
    <col min="3" max="3" width="12.42578125" style="77" customWidth="1"/>
    <col min="4" max="5" width="11.85546875" style="77" customWidth="1"/>
    <col min="6" max="6" width="10.7109375" style="77" customWidth="1"/>
    <col min="7" max="16384" width="9.140625" style="77"/>
  </cols>
  <sheetData>
    <row r="1" spans="1:6" ht="45.75" customHeight="1" x14ac:dyDescent="0.25">
      <c r="B1" s="64"/>
      <c r="C1" s="1078" t="s">
        <v>5585</v>
      </c>
      <c r="D1" s="1078"/>
      <c r="E1" s="1078"/>
      <c r="F1" s="1078"/>
    </row>
    <row r="2" spans="1:6" ht="36" customHeight="1" x14ac:dyDescent="0.25">
      <c r="A2" s="1246" t="s">
        <v>2651</v>
      </c>
      <c r="B2" s="1246"/>
      <c r="C2" s="1246"/>
      <c r="D2" s="1246"/>
    </row>
    <row r="3" spans="1:6" ht="47.25" customHeight="1" x14ac:dyDescent="0.25">
      <c r="A3" s="1247" t="s">
        <v>2652</v>
      </c>
      <c r="B3" s="1248"/>
      <c r="C3" s="1249" t="s">
        <v>2653</v>
      </c>
      <c r="D3" s="1249"/>
    </row>
    <row r="4" spans="1:6" ht="17.25" customHeight="1" x14ac:dyDescent="0.25">
      <c r="A4" s="1241" t="s">
        <v>2654</v>
      </c>
      <c r="B4" s="1242"/>
      <c r="C4" s="1243">
        <v>1116824</v>
      </c>
      <c r="D4" s="1243"/>
    </row>
    <row r="5" spans="1:6" ht="17.25" customHeight="1" x14ac:dyDescent="0.25">
      <c r="A5" s="1241" t="s">
        <v>2655</v>
      </c>
      <c r="B5" s="1242"/>
      <c r="C5" s="1243">
        <v>1769326</v>
      </c>
      <c r="D5" s="1243"/>
    </row>
    <row r="6" spans="1:6" ht="17.25" customHeight="1" x14ac:dyDescent="0.25">
      <c r="A6" s="1244" t="s">
        <v>2656</v>
      </c>
      <c r="B6" s="1245"/>
      <c r="C6" s="1243">
        <v>1986790</v>
      </c>
      <c r="D6" s="1243"/>
    </row>
    <row r="8" spans="1:6" ht="36" customHeight="1" x14ac:dyDescent="0.25">
      <c r="A8" s="1237" t="s">
        <v>2657</v>
      </c>
      <c r="B8" s="1237"/>
      <c r="C8" s="1237"/>
      <c r="D8" s="1237"/>
      <c r="E8" s="1237"/>
      <c r="F8" s="1237"/>
    </row>
    <row r="9" spans="1:6" ht="15" customHeight="1" x14ac:dyDescent="0.25">
      <c r="A9" s="1238" t="s">
        <v>2658</v>
      </c>
      <c r="B9" s="1240" t="s">
        <v>2662</v>
      </c>
      <c r="C9" s="1240"/>
      <c r="D9" s="1240"/>
      <c r="E9" s="1240"/>
      <c r="F9" s="1240"/>
    </row>
    <row r="10" spans="1:6" ht="24" x14ac:dyDescent="0.25">
      <c r="A10" s="1239"/>
      <c r="B10" s="634" t="s">
        <v>2664</v>
      </c>
      <c r="C10" s="634" t="s">
        <v>5586</v>
      </c>
      <c r="D10" s="634" t="s">
        <v>5587</v>
      </c>
      <c r="E10" s="634" t="s">
        <v>5588</v>
      </c>
      <c r="F10" s="634" t="s">
        <v>2663</v>
      </c>
    </row>
    <row r="11" spans="1:6" ht="15" customHeight="1" x14ac:dyDescent="0.25">
      <c r="A11" s="631"/>
      <c r="B11" s="1234" t="s">
        <v>2616</v>
      </c>
      <c r="C11" s="1235"/>
      <c r="D11" s="1235"/>
      <c r="E11" s="1235"/>
      <c r="F11" s="1236"/>
    </row>
    <row r="12" spans="1:6" x14ac:dyDescent="0.25">
      <c r="A12" s="631" t="s">
        <v>2659</v>
      </c>
      <c r="B12" s="632">
        <v>1</v>
      </c>
      <c r="C12" s="632">
        <v>1</v>
      </c>
      <c r="D12" s="632">
        <v>1</v>
      </c>
      <c r="E12" s="632">
        <v>1</v>
      </c>
      <c r="F12" s="632">
        <v>0.5</v>
      </c>
    </row>
    <row r="13" spans="1:6" x14ac:dyDescent="0.25">
      <c r="A13" s="631" t="s">
        <v>2660</v>
      </c>
      <c r="B13" s="632">
        <v>1</v>
      </c>
      <c r="C13" s="632">
        <v>1</v>
      </c>
      <c r="D13" s="632">
        <v>0.75</v>
      </c>
      <c r="E13" s="632">
        <v>0.5</v>
      </c>
      <c r="F13" s="632">
        <v>0.3</v>
      </c>
    </row>
    <row r="14" spans="1:6" x14ac:dyDescent="0.25">
      <c r="A14" s="631" t="s">
        <v>2661</v>
      </c>
      <c r="B14" s="632">
        <v>1</v>
      </c>
      <c r="C14" s="632">
        <v>0.8</v>
      </c>
      <c r="D14" s="632">
        <v>0.6</v>
      </c>
      <c r="E14" s="632">
        <v>0.4</v>
      </c>
      <c r="F14" s="632">
        <v>0.25</v>
      </c>
    </row>
  </sheetData>
  <mergeCells count="14">
    <mergeCell ref="B11:F11"/>
    <mergeCell ref="C1:F1"/>
    <mergeCell ref="A8:F8"/>
    <mergeCell ref="A9:A10"/>
    <mergeCell ref="B9:F9"/>
    <mergeCell ref="A5:B5"/>
    <mergeCell ref="C5:D5"/>
    <mergeCell ref="A6:B6"/>
    <mergeCell ref="C6:D6"/>
    <mergeCell ref="A2:D2"/>
    <mergeCell ref="A3:B3"/>
    <mergeCell ref="C3:D3"/>
    <mergeCell ref="A4:B4"/>
    <mergeCell ref="C4:D4"/>
  </mergeCells>
  <pageMargins left="0.7" right="0.7" top="0.75" bottom="0.75" header="0.3" footer="0.3"/>
  <pageSetup paperSize="9" scale="92" orientation="portrait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6"/>
  <sheetViews>
    <sheetView view="pageBreakPreview" zoomScale="82" zoomScaleNormal="100" zoomScaleSheetLayoutView="82" workbookViewId="0">
      <pane xSplit="1" ySplit="6" topLeftCell="B88" activePane="bottomRight" state="frozen"/>
      <selection activeCell="Q21" sqref="Q21"/>
      <selection pane="topRight" activeCell="Q21" sqref="Q21"/>
      <selection pane="bottomLeft" activeCell="Q21" sqref="Q21"/>
      <selection pane="bottomRight" activeCell="R104" sqref="R104"/>
    </sheetView>
  </sheetViews>
  <sheetFormatPr defaultRowHeight="15" x14ac:dyDescent="0.25"/>
  <cols>
    <col min="1" max="1" width="6.42578125" style="530" customWidth="1"/>
    <col min="2" max="2" width="26.140625" style="530" customWidth="1"/>
    <col min="3" max="3" width="8.85546875" style="530" bestFit="1" customWidth="1"/>
    <col min="4" max="4" width="42.85546875" style="530" customWidth="1"/>
    <col min="5" max="5" width="18.7109375" style="530" customWidth="1"/>
    <col min="6" max="6" width="67.5703125" style="530" customWidth="1"/>
    <col min="7" max="7" width="6.140625" style="530" bestFit="1" customWidth="1"/>
    <col min="8" max="8" width="13.140625" style="530" customWidth="1"/>
    <col min="9" max="9" width="6.85546875" style="530" bestFit="1" customWidth="1"/>
    <col min="10" max="10" width="14.28515625" style="594" customWidth="1"/>
    <col min="11" max="11" width="12.28515625" style="594" customWidth="1"/>
    <col min="12" max="12" width="9.5703125" style="530" customWidth="1"/>
    <col min="13" max="253" width="9.140625" style="530"/>
    <col min="254" max="254" width="6.42578125" style="530" customWidth="1"/>
    <col min="255" max="255" width="26.140625" style="530" customWidth="1"/>
    <col min="256" max="256" width="8.85546875" style="530" bestFit="1" customWidth="1"/>
    <col min="257" max="257" width="43.85546875" style="530" customWidth="1"/>
    <col min="258" max="258" width="20.42578125" style="530" bestFit="1" customWidth="1"/>
    <col min="259" max="259" width="67.5703125" style="530" customWidth="1"/>
    <col min="260" max="260" width="6.140625" style="530" bestFit="1" customWidth="1"/>
    <col min="261" max="261" width="13.140625" style="530" customWidth="1"/>
    <col min="262" max="262" width="6.85546875" style="530" bestFit="1" customWidth="1"/>
    <col min="263" max="263" width="16.140625" style="530" customWidth="1"/>
    <col min="264" max="264" width="9.5703125" style="530" bestFit="1" customWidth="1"/>
    <col min="265" max="509" width="9.140625" style="530"/>
    <col min="510" max="510" width="6.42578125" style="530" customWidth="1"/>
    <col min="511" max="511" width="26.140625" style="530" customWidth="1"/>
    <col min="512" max="512" width="8.85546875" style="530" bestFit="1" customWidth="1"/>
    <col min="513" max="513" width="43.85546875" style="530" customWidth="1"/>
    <col min="514" max="514" width="20.42578125" style="530" bestFit="1" customWidth="1"/>
    <col min="515" max="515" width="67.5703125" style="530" customWidth="1"/>
    <col min="516" max="516" width="6.140625" style="530" bestFit="1" customWidth="1"/>
    <col min="517" max="517" width="13.140625" style="530" customWidth="1"/>
    <col min="518" max="518" width="6.85546875" style="530" bestFit="1" customWidth="1"/>
    <col min="519" max="519" width="16.140625" style="530" customWidth="1"/>
    <col min="520" max="520" width="9.5703125" style="530" bestFit="1" customWidth="1"/>
    <col min="521" max="765" width="9.140625" style="530"/>
    <col min="766" max="766" width="6.42578125" style="530" customWidth="1"/>
    <col min="767" max="767" width="26.140625" style="530" customWidth="1"/>
    <col min="768" max="768" width="8.85546875" style="530" bestFit="1" customWidth="1"/>
    <col min="769" max="769" width="43.85546875" style="530" customWidth="1"/>
    <col min="770" max="770" width="20.42578125" style="530" bestFit="1" customWidth="1"/>
    <col min="771" max="771" width="67.5703125" style="530" customWidth="1"/>
    <col min="772" max="772" width="6.140625" style="530" bestFit="1" customWidth="1"/>
    <col min="773" max="773" width="13.140625" style="530" customWidth="1"/>
    <col min="774" max="774" width="6.85546875" style="530" bestFit="1" customWidth="1"/>
    <col min="775" max="775" width="16.140625" style="530" customWidth="1"/>
    <col min="776" max="776" width="9.5703125" style="530" bestFit="1" customWidth="1"/>
    <col min="777" max="1021" width="9.140625" style="530"/>
    <col min="1022" max="1022" width="6.42578125" style="530" customWidth="1"/>
    <col min="1023" max="1023" width="26.140625" style="530" customWidth="1"/>
    <col min="1024" max="1024" width="8.85546875" style="530" bestFit="1" customWidth="1"/>
    <col min="1025" max="1025" width="43.85546875" style="530" customWidth="1"/>
    <col min="1026" max="1026" width="20.42578125" style="530" bestFit="1" customWidth="1"/>
    <col min="1027" max="1027" width="67.5703125" style="530" customWidth="1"/>
    <col min="1028" max="1028" width="6.140625" style="530" bestFit="1" customWidth="1"/>
    <col min="1029" max="1029" width="13.140625" style="530" customWidth="1"/>
    <col min="1030" max="1030" width="6.85546875" style="530" bestFit="1" customWidth="1"/>
    <col min="1031" max="1031" width="16.140625" style="530" customWidth="1"/>
    <col min="1032" max="1032" width="9.5703125" style="530" bestFit="1" customWidth="1"/>
    <col min="1033" max="1277" width="9.140625" style="530"/>
    <col min="1278" max="1278" width="6.42578125" style="530" customWidth="1"/>
    <col min="1279" max="1279" width="26.140625" style="530" customWidth="1"/>
    <col min="1280" max="1280" width="8.85546875" style="530" bestFit="1" customWidth="1"/>
    <col min="1281" max="1281" width="43.85546875" style="530" customWidth="1"/>
    <col min="1282" max="1282" width="20.42578125" style="530" bestFit="1" customWidth="1"/>
    <col min="1283" max="1283" width="67.5703125" style="530" customWidth="1"/>
    <col min="1284" max="1284" width="6.140625" style="530" bestFit="1" customWidth="1"/>
    <col min="1285" max="1285" width="13.140625" style="530" customWidth="1"/>
    <col min="1286" max="1286" width="6.85546875" style="530" bestFit="1" customWidth="1"/>
    <col min="1287" max="1287" width="16.140625" style="530" customWidth="1"/>
    <col min="1288" max="1288" width="9.5703125" style="530" bestFit="1" customWidth="1"/>
    <col min="1289" max="1533" width="9.140625" style="530"/>
    <col min="1534" max="1534" width="6.42578125" style="530" customWidth="1"/>
    <col min="1535" max="1535" width="26.140625" style="530" customWidth="1"/>
    <col min="1536" max="1536" width="8.85546875" style="530" bestFit="1" customWidth="1"/>
    <col min="1537" max="1537" width="43.85546875" style="530" customWidth="1"/>
    <col min="1538" max="1538" width="20.42578125" style="530" bestFit="1" customWidth="1"/>
    <col min="1539" max="1539" width="67.5703125" style="530" customWidth="1"/>
    <col min="1540" max="1540" width="6.140625" style="530" bestFit="1" customWidth="1"/>
    <col min="1541" max="1541" width="13.140625" style="530" customWidth="1"/>
    <col min="1542" max="1542" width="6.85546875" style="530" bestFit="1" customWidth="1"/>
    <col min="1543" max="1543" width="16.140625" style="530" customWidth="1"/>
    <col min="1544" max="1544" width="9.5703125" style="530" bestFit="1" customWidth="1"/>
    <col min="1545" max="1789" width="9.140625" style="530"/>
    <col min="1790" max="1790" width="6.42578125" style="530" customWidth="1"/>
    <col min="1791" max="1791" width="26.140625" style="530" customWidth="1"/>
    <col min="1792" max="1792" width="8.85546875" style="530" bestFit="1" customWidth="1"/>
    <col min="1793" max="1793" width="43.85546875" style="530" customWidth="1"/>
    <col min="1794" max="1794" width="20.42578125" style="530" bestFit="1" customWidth="1"/>
    <col min="1795" max="1795" width="67.5703125" style="530" customWidth="1"/>
    <col min="1796" max="1796" width="6.140625" style="530" bestFit="1" customWidth="1"/>
    <col min="1797" max="1797" width="13.140625" style="530" customWidth="1"/>
    <col min="1798" max="1798" width="6.85546875" style="530" bestFit="1" customWidth="1"/>
    <col min="1799" max="1799" width="16.140625" style="530" customWidth="1"/>
    <col min="1800" max="1800" width="9.5703125" style="530" bestFit="1" customWidth="1"/>
    <col min="1801" max="2045" width="9.140625" style="530"/>
    <col min="2046" max="2046" width="6.42578125" style="530" customWidth="1"/>
    <col min="2047" max="2047" width="26.140625" style="530" customWidth="1"/>
    <col min="2048" max="2048" width="8.85546875" style="530" bestFit="1" customWidth="1"/>
    <col min="2049" max="2049" width="43.85546875" style="530" customWidth="1"/>
    <col min="2050" max="2050" width="20.42578125" style="530" bestFit="1" customWidth="1"/>
    <col min="2051" max="2051" width="67.5703125" style="530" customWidth="1"/>
    <col min="2052" max="2052" width="6.140625" style="530" bestFit="1" customWidth="1"/>
    <col min="2053" max="2053" width="13.140625" style="530" customWidth="1"/>
    <col min="2054" max="2054" width="6.85546875" style="530" bestFit="1" customWidth="1"/>
    <col min="2055" max="2055" width="16.140625" style="530" customWidth="1"/>
    <col min="2056" max="2056" width="9.5703125" style="530" bestFit="1" customWidth="1"/>
    <col min="2057" max="2301" width="9.140625" style="530"/>
    <col min="2302" max="2302" width="6.42578125" style="530" customWidth="1"/>
    <col min="2303" max="2303" width="26.140625" style="530" customWidth="1"/>
    <col min="2304" max="2304" width="8.85546875" style="530" bestFit="1" customWidth="1"/>
    <col min="2305" max="2305" width="43.85546875" style="530" customWidth="1"/>
    <col min="2306" max="2306" width="20.42578125" style="530" bestFit="1" customWidth="1"/>
    <col min="2307" max="2307" width="67.5703125" style="530" customWidth="1"/>
    <col min="2308" max="2308" width="6.140625" style="530" bestFit="1" customWidth="1"/>
    <col min="2309" max="2309" width="13.140625" style="530" customWidth="1"/>
    <col min="2310" max="2310" width="6.85546875" style="530" bestFit="1" customWidth="1"/>
    <col min="2311" max="2311" width="16.140625" style="530" customWidth="1"/>
    <col min="2312" max="2312" width="9.5703125" style="530" bestFit="1" customWidth="1"/>
    <col min="2313" max="2557" width="9.140625" style="530"/>
    <col min="2558" max="2558" width="6.42578125" style="530" customWidth="1"/>
    <col min="2559" max="2559" width="26.140625" style="530" customWidth="1"/>
    <col min="2560" max="2560" width="8.85546875" style="530" bestFit="1" customWidth="1"/>
    <col min="2561" max="2561" width="43.85546875" style="530" customWidth="1"/>
    <col min="2562" max="2562" width="20.42578125" style="530" bestFit="1" customWidth="1"/>
    <col min="2563" max="2563" width="67.5703125" style="530" customWidth="1"/>
    <col min="2564" max="2564" width="6.140625" style="530" bestFit="1" customWidth="1"/>
    <col min="2565" max="2565" width="13.140625" style="530" customWidth="1"/>
    <col min="2566" max="2566" width="6.85546875" style="530" bestFit="1" customWidth="1"/>
    <col min="2567" max="2567" width="16.140625" style="530" customWidth="1"/>
    <col min="2568" max="2568" width="9.5703125" style="530" bestFit="1" customWidth="1"/>
    <col min="2569" max="2813" width="9.140625" style="530"/>
    <col min="2814" max="2814" width="6.42578125" style="530" customWidth="1"/>
    <col min="2815" max="2815" width="26.140625" style="530" customWidth="1"/>
    <col min="2816" max="2816" width="8.85546875" style="530" bestFit="1" customWidth="1"/>
    <col min="2817" max="2817" width="43.85546875" style="530" customWidth="1"/>
    <col min="2818" max="2818" width="20.42578125" style="530" bestFit="1" customWidth="1"/>
    <col min="2819" max="2819" width="67.5703125" style="530" customWidth="1"/>
    <col min="2820" max="2820" width="6.140625" style="530" bestFit="1" customWidth="1"/>
    <col min="2821" max="2821" width="13.140625" style="530" customWidth="1"/>
    <col min="2822" max="2822" width="6.85546875" style="530" bestFit="1" customWidth="1"/>
    <col min="2823" max="2823" width="16.140625" style="530" customWidth="1"/>
    <col min="2824" max="2824" width="9.5703125" style="530" bestFit="1" customWidth="1"/>
    <col min="2825" max="3069" width="9.140625" style="530"/>
    <col min="3070" max="3070" width="6.42578125" style="530" customWidth="1"/>
    <col min="3071" max="3071" width="26.140625" style="530" customWidth="1"/>
    <col min="3072" max="3072" width="8.85546875" style="530" bestFit="1" customWidth="1"/>
    <col min="3073" max="3073" width="43.85546875" style="530" customWidth="1"/>
    <col min="3074" max="3074" width="20.42578125" style="530" bestFit="1" customWidth="1"/>
    <col min="3075" max="3075" width="67.5703125" style="530" customWidth="1"/>
    <col min="3076" max="3076" width="6.140625" style="530" bestFit="1" customWidth="1"/>
    <col min="3077" max="3077" width="13.140625" style="530" customWidth="1"/>
    <col min="3078" max="3078" width="6.85546875" style="530" bestFit="1" customWidth="1"/>
    <col min="3079" max="3079" width="16.140625" style="530" customWidth="1"/>
    <col min="3080" max="3080" width="9.5703125" style="530" bestFit="1" customWidth="1"/>
    <col min="3081" max="3325" width="9.140625" style="530"/>
    <col min="3326" max="3326" width="6.42578125" style="530" customWidth="1"/>
    <col min="3327" max="3327" width="26.140625" style="530" customWidth="1"/>
    <col min="3328" max="3328" width="8.85546875" style="530" bestFit="1" customWidth="1"/>
    <col min="3329" max="3329" width="43.85546875" style="530" customWidth="1"/>
    <col min="3330" max="3330" width="20.42578125" style="530" bestFit="1" customWidth="1"/>
    <col min="3331" max="3331" width="67.5703125" style="530" customWidth="1"/>
    <col min="3332" max="3332" width="6.140625" style="530" bestFit="1" customWidth="1"/>
    <col min="3333" max="3333" width="13.140625" style="530" customWidth="1"/>
    <col min="3334" max="3334" width="6.85546875" style="530" bestFit="1" customWidth="1"/>
    <col min="3335" max="3335" width="16.140625" style="530" customWidth="1"/>
    <col min="3336" max="3336" width="9.5703125" style="530" bestFit="1" customWidth="1"/>
    <col min="3337" max="3581" width="9.140625" style="530"/>
    <col min="3582" max="3582" width="6.42578125" style="530" customWidth="1"/>
    <col min="3583" max="3583" width="26.140625" style="530" customWidth="1"/>
    <col min="3584" max="3584" width="8.85546875" style="530" bestFit="1" customWidth="1"/>
    <col min="3585" max="3585" width="43.85546875" style="530" customWidth="1"/>
    <col min="3586" max="3586" width="20.42578125" style="530" bestFit="1" customWidth="1"/>
    <col min="3587" max="3587" width="67.5703125" style="530" customWidth="1"/>
    <col min="3588" max="3588" width="6.140625" style="530" bestFit="1" customWidth="1"/>
    <col min="3589" max="3589" width="13.140625" style="530" customWidth="1"/>
    <col min="3590" max="3590" width="6.85546875" style="530" bestFit="1" customWidth="1"/>
    <col min="3591" max="3591" width="16.140625" style="530" customWidth="1"/>
    <col min="3592" max="3592" width="9.5703125" style="530" bestFit="1" customWidth="1"/>
    <col min="3593" max="3837" width="9.140625" style="530"/>
    <col min="3838" max="3838" width="6.42578125" style="530" customWidth="1"/>
    <col min="3839" max="3839" width="26.140625" style="530" customWidth="1"/>
    <col min="3840" max="3840" width="8.85546875" style="530" bestFit="1" customWidth="1"/>
    <col min="3841" max="3841" width="43.85546875" style="530" customWidth="1"/>
    <col min="3842" max="3842" width="20.42578125" style="530" bestFit="1" customWidth="1"/>
    <col min="3843" max="3843" width="67.5703125" style="530" customWidth="1"/>
    <col min="3844" max="3844" width="6.140625" style="530" bestFit="1" customWidth="1"/>
    <col min="3845" max="3845" width="13.140625" style="530" customWidth="1"/>
    <col min="3846" max="3846" width="6.85546875" style="530" bestFit="1" customWidth="1"/>
    <col min="3847" max="3847" width="16.140625" style="530" customWidth="1"/>
    <col min="3848" max="3848" width="9.5703125" style="530" bestFit="1" customWidth="1"/>
    <col min="3849" max="4093" width="9.140625" style="530"/>
    <col min="4094" max="4094" width="6.42578125" style="530" customWidth="1"/>
    <col min="4095" max="4095" width="26.140625" style="530" customWidth="1"/>
    <col min="4096" max="4096" width="8.85546875" style="530" bestFit="1" customWidth="1"/>
    <col min="4097" max="4097" width="43.85546875" style="530" customWidth="1"/>
    <col min="4098" max="4098" width="20.42578125" style="530" bestFit="1" customWidth="1"/>
    <col min="4099" max="4099" width="67.5703125" style="530" customWidth="1"/>
    <col min="4100" max="4100" width="6.140625" style="530" bestFit="1" customWidth="1"/>
    <col min="4101" max="4101" width="13.140625" style="530" customWidth="1"/>
    <col min="4102" max="4102" width="6.85546875" style="530" bestFit="1" customWidth="1"/>
    <col min="4103" max="4103" width="16.140625" style="530" customWidth="1"/>
    <col min="4104" max="4104" width="9.5703125" style="530" bestFit="1" customWidth="1"/>
    <col min="4105" max="4349" width="9.140625" style="530"/>
    <col min="4350" max="4350" width="6.42578125" style="530" customWidth="1"/>
    <col min="4351" max="4351" width="26.140625" style="530" customWidth="1"/>
    <col min="4352" max="4352" width="8.85546875" style="530" bestFit="1" customWidth="1"/>
    <col min="4353" max="4353" width="43.85546875" style="530" customWidth="1"/>
    <col min="4354" max="4354" width="20.42578125" style="530" bestFit="1" customWidth="1"/>
    <col min="4355" max="4355" width="67.5703125" style="530" customWidth="1"/>
    <col min="4356" max="4356" width="6.140625" style="530" bestFit="1" customWidth="1"/>
    <col min="4357" max="4357" width="13.140625" style="530" customWidth="1"/>
    <col min="4358" max="4358" width="6.85546875" style="530" bestFit="1" customWidth="1"/>
    <col min="4359" max="4359" width="16.140625" style="530" customWidth="1"/>
    <col min="4360" max="4360" width="9.5703125" style="530" bestFit="1" customWidth="1"/>
    <col min="4361" max="4605" width="9.140625" style="530"/>
    <col min="4606" max="4606" width="6.42578125" style="530" customWidth="1"/>
    <col min="4607" max="4607" width="26.140625" style="530" customWidth="1"/>
    <col min="4608" max="4608" width="8.85546875" style="530" bestFit="1" customWidth="1"/>
    <col min="4609" max="4609" width="43.85546875" style="530" customWidth="1"/>
    <col min="4610" max="4610" width="20.42578125" style="530" bestFit="1" customWidth="1"/>
    <col min="4611" max="4611" width="67.5703125" style="530" customWidth="1"/>
    <col min="4612" max="4612" width="6.140625" style="530" bestFit="1" customWidth="1"/>
    <col min="4613" max="4613" width="13.140625" style="530" customWidth="1"/>
    <col min="4614" max="4614" width="6.85546875" style="530" bestFit="1" customWidth="1"/>
    <col min="4615" max="4615" width="16.140625" style="530" customWidth="1"/>
    <col min="4616" max="4616" width="9.5703125" style="530" bestFit="1" customWidth="1"/>
    <col min="4617" max="4861" width="9.140625" style="530"/>
    <col min="4862" max="4862" width="6.42578125" style="530" customWidth="1"/>
    <col min="4863" max="4863" width="26.140625" style="530" customWidth="1"/>
    <col min="4864" max="4864" width="8.85546875" style="530" bestFit="1" customWidth="1"/>
    <col min="4865" max="4865" width="43.85546875" style="530" customWidth="1"/>
    <col min="4866" max="4866" width="20.42578125" style="530" bestFit="1" customWidth="1"/>
    <col min="4867" max="4867" width="67.5703125" style="530" customWidth="1"/>
    <col min="4868" max="4868" width="6.140625" style="530" bestFit="1" customWidth="1"/>
    <col min="4869" max="4869" width="13.140625" style="530" customWidth="1"/>
    <col min="4870" max="4870" width="6.85546875" style="530" bestFit="1" customWidth="1"/>
    <col min="4871" max="4871" width="16.140625" style="530" customWidth="1"/>
    <col min="4872" max="4872" width="9.5703125" style="530" bestFit="1" customWidth="1"/>
    <col min="4873" max="5117" width="9.140625" style="530"/>
    <col min="5118" max="5118" width="6.42578125" style="530" customWidth="1"/>
    <col min="5119" max="5119" width="26.140625" style="530" customWidth="1"/>
    <col min="5120" max="5120" width="8.85546875" style="530" bestFit="1" customWidth="1"/>
    <col min="5121" max="5121" width="43.85546875" style="530" customWidth="1"/>
    <col min="5122" max="5122" width="20.42578125" style="530" bestFit="1" customWidth="1"/>
    <col min="5123" max="5123" width="67.5703125" style="530" customWidth="1"/>
    <col min="5124" max="5124" width="6.140625" style="530" bestFit="1" customWidth="1"/>
    <col min="5125" max="5125" width="13.140625" style="530" customWidth="1"/>
    <col min="5126" max="5126" width="6.85546875" style="530" bestFit="1" customWidth="1"/>
    <col min="5127" max="5127" width="16.140625" style="530" customWidth="1"/>
    <col min="5128" max="5128" width="9.5703125" style="530" bestFit="1" customWidth="1"/>
    <col min="5129" max="5373" width="9.140625" style="530"/>
    <col min="5374" max="5374" width="6.42578125" style="530" customWidth="1"/>
    <col min="5375" max="5375" width="26.140625" style="530" customWidth="1"/>
    <col min="5376" max="5376" width="8.85546875" style="530" bestFit="1" customWidth="1"/>
    <col min="5377" max="5377" width="43.85546875" style="530" customWidth="1"/>
    <col min="5378" max="5378" width="20.42578125" style="530" bestFit="1" customWidth="1"/>
    <col min="5379" max="5379" width="67.5703125" style="530" customWidth="1"/>
    <col min="5380" max="5380" width="6.140625" style="530" bestFit="1" customWidth="1"/>
    <col min="5381" max="5381" width="13.140625" style="530" customWidth="1"/>
    <col min="5382" max="5382" width="6.85546875" style="530" bestFit="1" customWidth="1"/>
    <col min="5383" max="5383" width="16.140625" style="530" customWidth="1"/>
    <col min="5384" max="5384" width="9.5703125" style="530" bestFit="1" customWidth="1"/>
    <col min="5385" max="5629" width="9.140625" style="530"/>
    <col min="5630" max="5630" width="6.42578125" style="530" customWidth="1"/>
    <col min="5631" max="5631" width="26.140625" style="530" customWidth="1"/>
    <col min="5632" max="5632" width="8.85546875" style="530" bestFit="1" customWidth="1"/>
    <col min="5633" max="5633" width="43.85546875" style="530" customWidth="1"/>
    <col min="5634" max="5634" width="20.42578125" style="530" bestFit="1" customWidth="1"/>
    <col min="5635" max="5635" width="67.5703125" style="530" customWidth="1"/>
    <col min="5636" max="5636" width="6.140625" style="530" bestFit="1" customWidth="1"/>
    <col min="5637" max="5637" width="13.140625" style="530" customWidth="1"/>
    <col min="5638" max="5638" width="6.85546875" style="530" bestFit="1" customWidth="1"/>
    <col min="5639" max="5639" width="16.140625" style="530" customWidth="1"/>
    <col min="5640" max="5640" width="9.5703125" style="530" bestFit="1" customWidth="1"/>
    <col min="5641" max="5885" width="9.140625" style="530"/>
    <col min="5886" max="5886" width="6.42578125" style="530" customWidth="1"/>
    <col min="5887" max="5887" width="26.140625" style="530" customWidth="1"/>
    <col min="5888" max="5888" width="8.85546875" style="530" bestFit="1" customWidth="1"/>
    <col min="5889" max="5889" width="43.85546875" style="530" customWidth="1"/>
    <col min="5890" max="5890" width="20.42578125" style="530" bestFit="1" customWidth="1"/>
    <col min="5891" max="5891" width="67.5703125" style="530" customWidth="1"/>
    <col min="5892" max="5892" width="6.140625" style="530" bestFit="1" customWidth="1"/>
    <col min="5893" max="5893" width="13.140625" style="530" customWidth="1"/>
    <col min="5894" max="5894" width="6.85546875" style="530" bestFit="1" customWidth="1"/>
    <col min="5895" max="5895" width="16.140625" style="530" customWidth="1"/>
    <col min="5896" max="5896" width="9.5703125" style="530" bestFit="1" customWidth="1"/>
    <col min="5897" max="6141" width="9.140625" style="530"/>
    <col min="6142" max="6142" width="6.42578125" style="530" customWidth="1"/>
    <col min="6143" max="6143" width="26.140625" style="530" customWidth="1"/>
    <col min="6144" max="6144" width="8.85546875" style="530" bestFit="1" customWidth="1"/>
    <col min="6145" max="6145" width="43.85546875" style="530" customWidth="1"/>
    <col min="6146" max="6146" width="20.42578125" style="530" bestFit="1" customWidth="1"/>
    <col min="6147" max="6147" width="67.5703125" style="530" customWidth="1"/>
    <col min="6148" max="6148" width="6.140625" style="530" bestFit="1" customWidth="1"/>
    <col min="6149" max="6149" width="13.140625" style="530" customWidth="1"/>
    <col min="6150" max="6150" width="6.85546875" style="530" bestFit="1" customWidth="1"/>
    <col min="6151" max="6151" width="16.140625" style="530" customWidth="1"/>
    <col min="6152" max="6152" width="9.5703125" style="530" bestFit="1" customWidth="1"/>
    <col min="6153" max="6397" width="9.140625" style="530"/>
    <col min="6398" max="6398" width="6.42578125" style="530" customWidth="1"/>
    <col min="6399" max="6399" width="26.140625" style="530" customWidth="1"/>
    <col min="6400" max="6400" width="8.85546875" style="530" bestFit="1" customWidth="1"/>
    <col min="6401" max="6401" width="43.85546875" style="530" customWidth="1"/>
    <col min="6402" max="6402" width="20.42578125" style="530" bestFit="1" customWidth="1"/>
    <col min="6403" max="6403" width="67.5703125" style="530" customWidth="1"/>
    <col min="6404" max="6404" width="6.140625" style="530" bestFit="1" customWidth="1"/>
    <col min="6405" max="6405" width="13.140625" style="530" customWidth="1"/>
    <col min="6406" max="6406" width="6.85546875" style="530" bestFit="1" customWidth="1"/>
    <col min="6407" max="6407" width="16.140625" style="530" customWidth="1"/>
    <col min="6408" max="6408" width="9.5703125" style="530" bestFit="1" customWidth="1"/>
    <col min="6409" max="6653" width="9.140625" style="530"/>
    <col min="6654" max="6654" width="6.42578125" style="530" customWidth="1"/>
    <col min="6655" max="6655" width="26.140625" style="530" customWidth="1"/>
    <col min="6656" max="6656" width="8.85546875" style="530" bestFit="1" customWidth="1"/>
    <col min="6657" max="6657" width="43.85546875" style="530" customWidth="1"/>
    <col min="6658" max="6658" width="20.42578125" style="530" bestFit="1" customWidth="1"/>
    <col min="6659" max="6659" width="67.5703125" style="530" customWidth="1"/>
    <col min="6660" max="6660" width="6.140625" style="530" bestFit="1" customWidth="1"/>
    <col min="6661" max="6661" width="13.140625" style="530" customWidth="1"/>
    <col min="6662" max="6662" width="6.85546875" style="530" bestFit="1" customWidth="1"/>
    <col min="6663" max="6663" width="16.140625" style="530" customWidth="1"/>
    <col min="6664" max="6664" width="9.5703125" style="530" bestFit="1" customWidth="1"/>
    <col min="6665" max="6909" width="9.140625" style="530"/>
    <col min="6910" max="6910" width="6.42578125" style="530" customWidth="1"/>
    <col min="6911" max="6911" width="26.140625" style="530" customWidth="1"/>
    <col min="6912" max="6912" width="8.85546875" style="530" bestFit="1" customWidth="1"/>
    <col min="6913" max="6913" width="43.85546875" style="530" customWidth="1"/>
    <col min="6914" max="6914" width="20.42578125" style="530" bestFit="1" customWidth="1"/>
    <col min="6915" max="6915" width="67.5703125" style="530" customWidth="1"/>
    <col min="6916" max="6916" width="6.140625" style="530" bestFit="1" customWidth="1"/>
    <col min="6917" max="6917" width="13.140625" style="530" customWidth="1"/>
    <col min="6918" max="6918" width="6.85546875" style="530" bestFit="1" customWidth="1"/>
    <col min="6919" max="6919" width="16.140625" style="530" customWidth="1"/>
    <col min="6920" max="6920" width="9.5703125" style="530" bestFit="1" customWidth="1"/>
    <col min="6921" max="7165" width="9.140625" style="530"/>
    <col min="7166" max="7166" width="6.42578125" style="530" customWidth="1"/>
    <col min="7167" max="7167" width="26.140625" style="530" customWidth="1"/>
    <col min="7168" max="7168" width="8.85546875" style="530" bestFit="1" customWidth="1"/>
    <col min="7169" max="7169" width="43.85546875" style="530" customWidth="1"/>
    <col min="7170" max="7170" width="20.42578125" style="530" bestFit="1" customWidth="1"/>
    <col min="7171" max="7171" width="67.5703125" style="530" customWidth="1"/>
    <col min="7172" max="7172" width="6.140625" style="530" bestFit="1" customWidth="1"/>
    <col min="7173" max="7173" width="13.140625" style="530" customWidth="1"/>
    <col min="7174" max="7174" width="6.85546875" style="530" bestFit="1" customWidth="1"/>
    <col min="7175" max="7175" width="16.140625" style="530" customWidth="1"/>
    <col min="7176" max="7176" width="9.5703125" style="530" bestFit="1" customWidth="1"/>
    <col min="7177" max="7421" width="9.140625" style="530"/>
    <col min="7422" max="7422" width="6.42578125" style="530" customWidth="1"/>
    <col min="7423" max="7423" width="26.140625" style="530" customWidth="1"/>
    <col min="7424" max="7424" width="8.85546875" style="530" bestFit="1" customWidth="1"/>
    <col min="7425" max="7425" width="43.85546875" style="530" customWidth="1"/>
    <col min="7426" max="7426" width="20.42578125" style="530" bestFit="1" customWidth="1"/>
    <col min="7427" max="7427" width="67.5703125" style="530" customWidth="1"/>
    <col min="7428" max="7428" width="6.140625" style="530" bestFit="1" customWidth="1"/>
    <col min="7429" max="7429" width="13.140625" style="530" customWidth="1"/>
    <col min="7430" max="7430" width="6.85546875" style="530" bestFit="1" customWidth="1"/>
    <col min="7431" max="7431" width="16.140625" style="530" customWidth="1"/>
    <col min="7432" max="7432" width="9.5703125" style="530" bestFit="1" customWidth="1"/>
    <col min="7433" max="7677" width="9.140625" style="530"/>
    <col min="7678" max="7678" width="6.42578125" style="530" customWidth="1"/>
    <col min="7679" max="7679" width="26.140625" style="530" customWidth="1"/>
    <col min="7680" max="7680" width="8.85546875" style="530" bestFit="1" customWidth="1"/>
    <col min="7681" max="7681" width="43.85546875" style="530" customWidth="1"/>
    <col min="7682" max="7682" width="20.42578125" style="530" bestFit="1" customWidth="1"/>
    <col min="7683" max="7683" width="67.5703125" style="530" customWidth="1"/>
    <col min="7684" max="7684" width="6.140625" style="530" bestFit="1" customWidth="1"/>
    <col min="7685" max="7685" width="13.140625" style="530" customWidth="1"/>
    <col min="7686" max="7686" width="6.85546875" style="530" bestFit="1" customWidth="1"/>
    <col min="7687" max="7687" width="16.140625" style="530" customWidth="1"/>
    <col min="7688" max="7688" width="9.5703125" style="530" bestFit="1" customWidth="1"/>
    <col min="7689" max="7933" width="9.140625" style="530"/>
    <col min="7934" max="7934" width="6.42578125" style="530" customWidth="1"/>
    <col min="7935" max="7935" width="26.140625" style="530" customWidth="1"/>
    <col min="7936" max="7936" width="8.85546875" style="530" bestFit="1" customWidth="1"/>
    <col min="7937" max="7937" width="43.85546875" style="530" customWidth="1"/>
    <col min="7938" max="7938" width="20.42578125" style="530" bestFit="1" customWidth="1"/>
    <col min="7939" max="7939" width="67.5703125" style="530" customWidth="1"/>
    <col min="7940" max="7940" width="6.140625" style="530" bestFit="1" customWidth="1"/>
    <col min="7941" max="7941" width="13.140625" style="530" customWidth="1"/>
    <col min="7942" max="7942" width="6.85546875" style="530" bestFit="1" customWidth="1"/>
    <col min="7943" max="7943" width="16.140625" style="530" customWidth="1"/>
    <col min="7944" max="7944" width="9.5703125" style="530" bestFit="1" customWidth="1"/>
    <col min="7945" max="8189" width="9.140625" style="530"/>
    <col min="8190" max="8190" width="6.42578125" style="530" customWidth="1"/>
    <col min="8191" max="8191" width="26.140625" style="530" customWidth="1"/>
    <col min="8192" max="8192" width="8.85546875" style="530" bestFit="1" customWidth="1"/>
    <col min="8193" max="8193" width="43.85546875" style="530" customWidth="1"/>
    <col min="8194" max="8194" width="20.42578125" style="530" bestFit="1" customWidth="1"/>
    <col min="8195" max="8195" width="67.5703125" style="530" customWidth="1"/>
    <col min="8196" max="8196" width="6.140625" style="530" bestFit="1" customWidth="1"/>
    <col min="8197" max="8197" width="13.140625" style="530" customWidth="1"/>
    <col min="8198" max="8198" width="6.85546875" style="530" bestFit="1" customWidth="1"/>
    <col min="8199" max="8199" width="16.140625" style="530" customWidth="1"/>
    <col min="8200" max="8200" width="9.5703125" style="530" bestFit="1" customWidth="1"/>
    <col min="8201" max="8445" width="9.140625" style="530"/>
    <col min="8446" max="8446" width="6.42578125" style="530" customWidth="1"/>
    <col min="8447" max="8447" width="26.140625" style="530" customWidth="1"/>
    <col min="8448" max="8448" width="8.85546875" style="530" bestFit="1" customWidth="1"/>
    <col min="8449" max="8449" width="43.85546875" style="530" customWidth="1"/>
    <col min="8450" max="8450" width="20.42578125" style="530" bestFit="1" customWidth="1"/>
    <col min="8451" max="8451" width="67.5703125" style="530" customWidth="1"/>
    <col min="8452" max="8452" width="6.140625" style="530" bestFit="1" customWidth="1"/>
    <col min="8453" max="8453" width="13.140625" style="530" customWidth="1"/>
    <col min="8454" max="8454" width="6.85546875" style="530" bestFit="1" customWidth="1"/>
    <col min="8455" max="8455" width="16.140625" style="530" customWidth="1"/>
    <col min="8456" max="8456" width="9.5703125" style="530" bestFit="1" customWidth="1"/>
    <col min="8457" max="8701" width="9.140625" style="530"/>
    <col min="8702" max="8702" width="6.42578125" style="530" customWidth="1"/>
    <col min="8703" max="8703" width="26.140625" style="530" customWidth="1"/>
    <col min="8704" max="8704" width="8.85546875" style="530" bestFit="1" customWidth="1"/>
    <col min="8705" max="8705" width="43.85546875" style="530" customWidth="1"/>
    <col min="8706" max="8706" width="20.42578125" style="530" bestFit="1" customWidth="1"/>
    <col min="8707" max="8707" width="67.5703125" style="530" customWidth="1"/>
    <col min="8708" max="8708" width="6.140625" style="530" bestFit="1" customWidth="1"/>
    <col min="8709" max="8709" width="13.140625" style="530" customWidth="1"/>
    <col min="8710" max="8710" width="6.85546875" style="530" bestFit="1" customWidth="1"/>
    <col min="8711" max="8711" width="16.140625" style="530" customWidth="1"/>
    <col min="8712" max="8712" width="9.5703125" style="530" bestFit="1" customWidth="1"/>
    <col min="8713" max="8957" width="9.140625" style="530"/>
    <col min="8958" max="8958" width="6.42578125" style="530" customWidth="1"/>
    <col min="8959" max="8959" width="26.140625" style="530" customWidth="1"/>
    <col min="8960" max="8960" width="8.85546875" style="530" bestFit="1" customWidth="1"/>
    <col min="8961" max="8961" width="43.85546875" style="530" customWidth="1"/>
    <col min="8962" max="8962" width="20.42578125" style="530" bestFit="1" customWidth="1"/>
    <col min="8963" max="8963" width="67.5703125" style="530" customWidth="1"/>
    <col min="8964" max="8964" width="6.140625" style="530" bestFit="1" customWidth="1"/>
    <col min="8965" max="8965" width="13.140625" style="530" customWidth="1"/>
    <col min="8966" max="8966" width="6.85546875" style="530" bestFit="1" customWidth="1"/>
    <col min="8967" max="8967" width="16.140625" style="530" customWidth="1"/>
    <col min="8968" max="8968" width="9.5703125" style="530" bestFit="1" customWidth="1"/>
    <col min="8969" max="9213" width="9.140625" style="530"/>
    <col min="9214" max="9214" width="6.42578125" style="530" customWidth="1"/>
    <col min="9215" max="9215" width="26.140625" style="530" customWidth="1"/>
    <col min="9216" max="9216" width="8.85546875" style="530" bestFit="1" customWidth="1"/>
    <col min="9217" max="9217" width="43.85546875" style="530" customWidth="1"/>
    <col min="9218" max="9218" width="20.42578125" style="530" bestFit="1" customWidth="1"/>
    <col min="9219" max="9219" width="67.5703125" style="530" customWidth="1"/>
    <col min="9220" max="9220" width="6.140625" style="530" bestFit="1" customWidth="1"/>
    <col min="9221" max="9221" width="13.140625" style="530" customWidth="1"/>
    <col min="9222" max="9222" width="6.85546875" style="530" bestFit="1" customWidth="1"/>
    <col min="9223" max="9223" width="16.140625" style="530" customWidth="1"/>
    <col min="9224" max="9224" width="9.5703125" style="530" bestFit="1" customWidth="1"/>
    <col min="9225" max="9469" width="9.140625" style="530"/>
    <col min="9470" max="9470" width="6.42578125" style="530" customWidth="1"/>
    <col min="9471" max="9471" width="26.140625" style="530" customWidth="1"/>
    <col min="9472" max="9472" width="8.85546875" style="530" bestFit="1" customWidth="1"/>
    <col min="9473" max="9473" width="43.85546875" style="530" customWidth="1"/>
    <col min="9474" max="9474" width="20.42578125" style="530" bestFit="1" customWidth="1"/>
    <col min="9475" max="9475" width="67.5703125" style="530" customWidth="1"/>
    <col min="9476" max="9476" width="6.140625" style="530" bestFit="1" customWidth="1"/>
    <col min="9477" max="9477" width="13.140625" style="530" customWidth="1"/>
    <col min="9478" max="9478" width="6.85546875" style="530" bestFit="1" customWidth="1"/>
    <col min="9479" max="9479" width="16.140625" style="530" customWidth="1"/>
    <col min="9480" max="9480" width="9.5703125" style="530" bestFit="1" customWidth="1"/>
    <col min="9481" max="9725" width="9.140625" style="530"/>
    <col min="9726" max="9726" width="6.42578125" style="530" customWidth="1"/>
    <col min="9727" max="9727" width="26.140625" style="530" customWidth="1"/>
    <col min="9728" max="9728" width="8.85546875" style="530" bestFit="1" customWidth="1"/>
    <col min="9729" max="9729" width="43.85546875" style="530" customWidth="1"/>
    <col min="9730" max="9730" width="20.42578125" style="530" bestFit="1" customWidth="1"/>
    <col min="9731" max="9731" width="67.5703125" style="530" customWidth="1"/>
    <col min="9732" max="9732" width="6.140625" style="530" bestFit="1" customWidth="1"/>
    <col min="9733" max="9733" width="13.140625" style="530" customWidth="1"/>
    <col min="9734" max="9734" width="6.85546875" style="530" bestFit="1" customWidth="1"/>
    <col min="9735" max="9735" width="16.140625" style="530" customWidth="1"/>
    <col min="9736" max="9736" width="9.5703125" style="530" bestFit="1" customWidth="1"/>
    <col min="9737" max="9981" width="9.140625" style="530"/>
    <col min="9982" max="9982" width="6.42578125" style="530" customWidth="1"/>
    <col min="9983" max="9983" width="26.140625" style="530" customWidth="1"/>
    <col min="9984" max="9984" width="8.85546875" style="530" bestFit="1" customWidth="1"/>
    <col min="9985" max="9985" width="43.85546875" style="530" customWidth="1"/>
    <col min="9986" max="9986" width="20.42578125" style="530" bestFit="1" customWidth="1"/>
    <col min="9987" max="9987" width="67.5703125" style="530" customWidth="1"/>
    <col min="9988" max="9988" width="6.140625" style="530" bestFit="1" customWidth="1"/>
    <col min="9989" max="9989" width="13.140625" style="530" customWidth="1"/>
    <col min="9990" max="9990" width="6.85546875" style="530" bestFit="1" customWidth="1"/>
    <col min="9991" max="9991" width="16.140625" style="530" customWidth="1"/>
    <col min="9992" max="9992" width="9.5703125" style="530" bestFit="1" customWidth="1"/>
    <col min="9993" max="10237" width="9.140625" style="530"/>
    <col min="10238" max="10238" width="6.42578125" style="530" customWidth="1"/>
    <col min="10239" max="10239" width="26.140625" style="530" customWidth="1"/>
    <col min="10240" max="10240" width="8.85546875" style="530" bestFit="1" customWidth="1"/>
    <col min="10241" max="10241" width="43.85546875" style="530" customWidth="1"/>
    <col min="10242" max="10242" width="20.42578125" style="530" bestFit="1" customWidth="1"/>
    <col min="10243" max="10243" width="67.5703125" style="530" customWidth="1"/>
    <col min="10244" max="10244" width="6.140625" style="530" bestFit="1" customWidth="1"/>
    <col min="10245" max="10245" width="13.140625" style="530" customWidth="1"/>
    <col min="10246" max="10246" width="6.85546875" style="530" bestFit="1" customWidth="1"/>
    <col min="10247" max="10247" width="16.140625" style="530" customWidth="1"/>
    <col min="10248" max="10248" width="9.5703125" style="530" bestFit="1" customWidth="1"/>
    <col min="10249" max="10493" width="9.140625" style="530"/>
    <col min="10494" max="10494" width="6.42578125" style="530" customWidth="1"/>
    <col min="10495" max="10495" width="26.140625" style="530" customWidth="1"/>
    <col min="10496" max="10496" width="8.85546875" style="530" bestFit="1" customWidth="1"/>
    <col min="10497" max="10497" width="43.85546875" style="530" customWidth="1"/>
    <col min="10498" max="10498" width="20.42578125" style="530" bestFit="1" customWidth="1"/>
    <col min="10499" max="10499" width="67.5703125" style="530" customWidth="1"/>
    <col min="10500" max="10500" width="6.140625" style="530" bestFit="1" customWidth="1"/>
    <col min="10501" max="10501" width="13.140625" style="530" customWidth="1"/>
    <col min="10502" max="10502" width="6.85546875" style="530" bestFit="1" customWidth="1"/>
    <col min="10503" max="10503" width="16.140625" style="530" customWidth="1"/>
    <col min="10504" max="10504" width="9.5703125" style="530" bestFit="1" customWidth="1"/>
    <col min="10505" max="10749" width="9.140625" style="530"/>
    <col min="10750" max="10750" width="6.42578125" style="530" customWidth="1"/>
    <col min="10751" max="10751" width="26.140625" style="530" customWidth="1"/>
    <col min="10752" max="10752" width="8.85546875" style="530" bestFit="1" customWidth="1"/>
    <col min="10753" max="10753" width="43.85546875" style="530" customWidth="1"/>
    <col min="10754" max="10754" width="20.42578125" style="530" bestFit="1" customWidth="1"/>
    <col min="10755" max="10755" width="67.5703125" style="530" customWidth="1"/>
    <col min="10756" max="10756" width="6.140625" style="530" bestFit="1" customWidth="1"/>
    <col min="10757" max="10757" width="13.140625" style="530" customWidth="1"/>
    <col min="10758" max="10758" width="6.85546875" style="530" bestFit="1" customWidth="1"/>
    <col min="10759" max="10759" width="16.140625" style="530" customWidth="1"/>
    <col min="10760" max="10760" width="9.5703125" style="530" bestFit="1" customWidth="1"/>
    <col min="10761" max="11005" width="9.140625" style="530"/>
    <col min="11006" max="11006" width="6.42578125" style="530" customWidth="1"/>
    <col min="11007" max="11007" width="26.140625" style="530" customWidth="1"/>
    <col min="11008" max="11008" width="8.85546875" style="530" bestFit="1" customWidth="1"/>
    <col min="11009" max="11009" width="43.85546875" style="530" customWidth="1"/>
    <col min="11010" max="11010" width="20.42578125" style="530" bestFit="1" customWidth="1"/>
    <col min="11011" max="11011" width="67.5703125" style="530" customWidth="1"/>
    <col min="11012" max="11012" width="6.140625" style="530" bestFit="1" customWidth="1"/>
    <col min="11013" max="11013" width="13.140625" style="530" customWidth="1"/>
    <col min="11014" max="11014" width="6.85546875" style="530" bestFit="1" customWidth="1"/>
    <col min="11015" max="11015" width="16.140625" style="530" customWidth="1"/>
    <col min="11016" max="11016" width="9.5703125" style="530" bestFit="1" customWidth="1"/>
    <col min="11017" max="11261" width="9.140625" style="530"/>
    <col min="11262" max="11262" width="6.42578125" style="530" customWidth="1"/>
    <col min="11263" max="11263" width="26.140625" style="530" customWidth="1"/>
    <col min="11264" max="11264" width="8.85546875" style="530" bestFit="1" customWidth="1"/>
    <col min="11265" max="11265" width="43.85546875" style="530" customWidth="1"/>
    <col min="11266" max="11266" width="20.42578125" style="530" bestFit="1" customWidth="1"/>
    <col min="11267" max="11267" width="67.5703125" style="530" customWidth="1"/>
    <col min="11268" max="11268" width="6.140625" style="530" bestFit="1" customWidth="1"/>
    <col min="11269" max="11269" width="13.140625" style="530" customWidth="1"/>
    <col min="11270" max="11270" width="6.85546875" style="530" bestFit="1" customWidth="1"/>
    <col min="11271" max="11271" width="16.140625" style="530" customWidth="1"/>
    <col min="11272" max="11272" width="9.5703125" style="530" bestFit="1" customWidth="1"/>
    <col min="11273" max="11517" width="9.140625" style="530"/>
    <col min="11518" max="11518" width="6.42578125" style="530" customWidth="1"/>
    <col min="11519" max="11519" width="26.140625" style="530" customWidth="1"/>
    <col min="11520" max="11520" width="8.85546875" style="530" bestFit="1" customWidth="1"/>
    <col min="11521" max="11521" width="43.85546875" style="530" customWidth="1"/>
    <col min="11522" max="11522" width="20.42578125" style="530" bestFit="1" customWidth="1"/>
    <col min="11523" max="11523" width="67.5703125" style="530" customWidth="1"/>
    <col min="11524" max="11524" width="6.140625" style="530" bestFit="1" customWidth="1"/>
    <col min="11525" max="11525" width="13.140625" style="530" customWidth="1"/>
    <col min="11526" max="11526" width="6.85546875" style="530" bestFit="1" customWidth="1"/>
    <col min="11527" max="11527" width="16.140625" style="530" customWidth="1"/>
    <col min="11528" max="11528" width="9.5703125" style="530" bestFit="1" customWidth="1"/>
    <col min="11529" max="11773" width="9.140625" style="530"/>
    <col min="11774" max="11774" width="6.42578125" style="530" customWidth="1"/>
    <col min="11775" max="11775" width="26.140625" style="530" customWidth="1"/>
    <col min="11776" max="11776" width="8.85546875" style="530" bestFit="1" customWidth="1"/>
    <col min="11777" max="11777" width="43.85546875" style="530" customWidth="1"/>
    <col min="11778" max="11778" width="20.42578125" style="530" bestFit="1" customWidth="1"/>
    <col min="11779" max="11779" width="67.5703125" style="530" customWidth="1"/>
    <col min="11780" max="11780" width="6.140625" style="530" bestFit="1" customWidth="1"/>
    <col min="11781" max="11781" width="13.140625" style="530" customWidth="1"/>
    <col min="11782" max="11782" width="6.85546875" style="530" bestFit="1" customWidth="1"/>
    <col min="11783" max="11783" width="16.140625" style="530" customWidth="1"/>
    <col min="11784" max="11784" width="9.5703125" style="530" bestFit="1" customWidth="1"/>
    <col min="11785" max="12029" width="9.140625" style="530"/>
    <col min="12030" max="12030" width="6.42578125" style="530" customWidth="1"/>
    <col min="12031" max="12031" width="26.140625" style="530" customWidth="1"/>
    <col min="12032" max="12032" width="8.85546875" style="530" bestFit="1" customWidth="1"/>
    <col min="12033" max="12033" width="43.85546875" style="530" customWidth="1"/>
    <col min="12034" max="12034" width="20.42578125" style="530" bestFit="1" customWidth="1"/>
    <col min="12035" max="12035" width="67.5703125" style="530" customWidth="1"/>
    <col min="12036" max="12036" width="6.140625" style="530" bestFit="1" customWidth="1"/>
    <col min="12037" max="12037" width="13.140625" style="530" customWidth="1"/>
    <col min="12038" max="12038" width="6.85546875" style="530" bestFit="1" customWidth="1"/>
    <col min="12039" max="12039" width="16.140625" style="530" customWidth="1"/>
    <col min="12040" max="12040" width="9.5703125" style="530" bestFit="1" customWidth="1"/>
    <col min="12041" max="12285" width="9.140625" style="530"/>
    <col min="12286" max="12286" width="6.42578125" style="530" customWidth="1"/>
    <col min="12287" max="12287" width="26.140625" style="530" customWidth="1"/>
    <col min="12288" max="12288" width="8.85546875" style="530" bestFit="1" customWidth="1"/>
    <col min="12289" max="12289" width="43.85546875" style="530" customWidth="1"/>
    <col min="12290" max="12290" width="20.42578125" style="530" bestFit="1" customWidth="1"/>
    <col min="12291" max="12291" width="67.5703125" style="530" customWidth="1"/>
    <col min="12292" max="12292" width="6.140625" style="530" bestFit="1" customWidth="1"/>
    <col min="12293" max="12293" width="13.140625" style="530" customWidth="1"/>
    <col min="12294" max="12294" width="6.85546875" style="530" bestFit="1" customWidth="1"/>
    <col min="12295" max="12295" width="16.140625" style="530" customWidth="1"/>
    <col min="12296" max="12296" width="9.5703125" style="530" bestFit="1" customWidth="1"/>
    <col min="12297" max="12541" width="9.140625" style="530"/>
    <col min="12542" max="12542" width="6.42578125" style="530" customWidth="1"/>
    <col min="12543" max="12543" width="26.140625" style="530" customWidth="1"/>
    <col min="12544" max="12544" width="8.85546875" style="530" bestFit="1" customWidth="1"/>
    <col min="12545" max="12545" width="43.85546875" style="530" customWidth="1"/>
    <col min="12546" max="12546" width="20.42578125" style="530" bestFit="1" customWidth="1"/>
    <col min="12547" max="12547" width="67.5703125" style="530" customWidth="1"/>
    <col min="12548" max="12548" width="6.140625" style="530" bestFit="1" customWidth="1"/>
    <col min="12549" max="12549" width="13.140625" style="530" customWidth="1"/>
    <col min="12550" max="12550" width="6.85546875" style="530" bestFit="1" customWidth="1"/>
    <col min="12551" max="12551" width="16.140625" style="530" customWidth="1"/>
    <col min="12552" max="12552" width="9.5703125" style="530" bestFit="1" customWidth="1"/>
    <col min="12553" max="12797" width="9.140625" style="530"/>
    <col min="12798" max="12798" width="6.42578125" style="530" customWidth="1"/>
    <col min="12799" max="12799" width="26.140625" style="530" customWidth="1"/>
    <col min="12800" max="12800" width="8.85546875" style="530" bestFit="1" customWidth="1"/>
    <col min="12801" max="12801" width="43.85546875" style="530" customWidth="1"/>
    <col min="12802" max="12802" width="20.42578125" style="530" bestFit="1" customWidth="1"/>
    <col min="12803" max="12803" width="67.5703125" style="530" customWidth="1"/>
    <col min="12804" max="12804" width="6.140625" style="530" bestFit="1" customWidth="1"/>
    <col min="12805" max="12805" width="13.140625" style="530" customWidth="1"/>
    <col min="12806" max="12806" width="6.85546875" style="530" bestFit="1" customWidth="1"/>
    <col min="12807" max="12807" width="16.140625" style="530" customWidth="1"/>
    <col min="12808" max="12808" width="9.5703125" style="530" bestFit="1" customWidth="1"/>
    <col min="12809" max="13053" width="9.140625" style="530"/>
    <col min="13054" max="13054" width="6.42578125" style="530" customWidth="1"/>
    <col min="13055" max="13055" width="26.140625" style="530" customWidth="1"/>
    <col min="13056" max="13056" width="8.85546875" style="530" bestFit="1" customWidth="1"/>
    <col min="13057" max="13057" width="43.85546875" style="530" customWidth="1"/>
    <col min="13058" max="13058" width="20.42578125" style="530" bestFit="1" customWidth="1"/>
    <col min="13059" max="13059" width="67.5703125" style="530" customWidth="1"/>
    <col min="13060" max="13060" width="6.140625" style="530" bestFit="1" customWidth="1"/>
    <col min="13061" max="13061" width="13.140625" style="530" customWidth="1"/>
    <col min="13062" max="13062" width="6.85546875" style="530" bestFit="1" customWidth="1"/>
    <col min="13063" max="13063" width="16.140625" style="530" customWidth="1"/>
    <col min="13064" max="13064" width="9.5703125" style="530" bestFit="1" customWidth="1"/>
    <col min="13065" max="13309" width="9.140625" style="530"/>
    <col min="13310" max="13310" width="6.42578125" style="530" customWidth="1"/>
    <col min="13311" max="13311" width="26.140625" style="530" customWidth="1"/>
    <col min="13312" max="13312" width="8.85546875" style="530" bestFit="1" customWidth="1"/>
    <col min="13313" max="13313" width="43.85546875" style="530" customWidth="1"/>
    <col min="13314" max="13314" width="20.42578125" style="530" bestFit="1" customWidth="1"/>
    <col min="13315" max="13315" width="67.5703125" style="530" customWidth="1"/>
    <col min="13316" max="13316" width="6.140625" style="530" bestFit="1" customWidth="1"/>
    <col min="13317" max="13317" width="13.140625" style="530" customWidth="1"/>
    <col min="13318" max="13318" width="6.85546875" style="530" bestFit="1" customWidth="1"/>
    <col min="13319" max="13319" width="16.140625" style="530" customWidth="1"/>
    <col min="13320" max="13320" width="9.5703125" style="530" bestFit="1" customWidth="1"/>
    <col min="13321" max="13565" width="9.140625" style="530"/>
    <col min="13566" max="13566" width="6.42578125" style="530" customWidth="1"/>
    <col min="13567" max="13567" width="26.140625" style="530" customWidth="1"/>
    <col min="13568" max="13568" width="8.85546875" style="530" bestFit="1" customWidth="1"/>
    <col min="13569" max="13569" width="43.85546875" style="530" customWidth="1"/>
    <col min="13570" max="13570" width="20.42578125" style="530" bestFit="1" customWidth="1"/>
    <col min="13571" max="13571" width="67.5703125" style="530" customWidth="1"/>
    <col min="13572" max="13572" width="6.140625" style="530" bestFit="1" customWidth="1"/>
    <col min="13573" max="13573" width="13.140625" style="530" customWidth="1"/>
    <col min="13574" max="13574" width="6.85546875" style="530" bestFit="1" customWidth="1"/>
    <col min="13575" max="13575" width="16.140625" style="530" customWidth="1"/>
    <col min="13576" max="13576" width="9.5703125" style="530" bestFit="1" customWidth="1"/>
    <col min="13577" max="13821" width="9.140625" style="530"/>
    <col min="13822" max="13822" width="6.42578125" style="530" customWidth="1"/>
    <col min="13823" max="13823" width="26.140625" style="530" customWidth="1"/>
    <col min="13824" max="13824" width="8.85546875" style="530" bestFit="1" customWidth="1"/>
    <col min="13825" max="13825" width="43.85546875" style="530" customWidth="1"/>
    <col min="13826" max="13826" width="20.42578125" style="530" bestFit="1" customWidth="1"/>
    <col min="13827" max="13827" width="67.5703125" style="530" customWidth="1"/>
    <col min="13828" max="13828" width="6.140625" style="530" bestFit="1" customWidth="1"/>
    <col min="13829" max="13829" width="13.140625" style="530" customWidth="1"/>
    <col min="13830" max="13830" width="6.85546875" style="530" bestFit="1" customWidth="1"/>
    <col min="13831" max="13831" width="16.140625" style="530" customWidth="1"/>
    <col min="13832" max="13832" width="9.5703125" style="530" bestFit="1" customWidth="1"/>
    <col min="13833" max="14077" width="9.140625" style="530"/>
    <col min="14078" max="14078" width="6.42578125" style="530" customWidth="1"/>
    <col min="14079" max="14079" width="26.140625" style="530" customWidth="1"/>
    <col min="14080" max="14080" width="8.85546875" style="530" bestFit="1" customWidth="1"/>
    <col min="14081" max="14081" width="43.85546875" style="530" customWidth="1"/>
    <col min="14082" max="14082" width="20.42578125" style="530" bestFit="1" customWidth="1"/>
    <col min="14083" max="14083" width="67.5703125" style="530" customWidth="1"/>
    <col min="14084" max="14084" width="6.140625" style="530" bestFit="1" customWidth="1"/>
    <col min="14085" max="14085" width="13.140625" style="530" customWidth="1"/>
    <col min="14086" max="14086" width="6.85546875" style="530" bestFit="1" customWidth="1"/>
    <col min="14087" max="14087" width="16.140625" style="530" customWidth="1"/>
    <col min="14088" max="14088" width="9.5703125" style="530" bestFit="1" customWidth="1"/>
    <col min="14089" max="14333" width="9.140625" style="530"/>
    <col min="14334" max="14334" width="6.42578125" style="530" customWidth="1"/>
    <col min="14335" max="14335" width="26.140625" style="530" customWidth="1"/>
    <col min="14336" max="14336" width="8.85546875" style="530" bestFit="1" customWidth="1"/>
    <col min="14337" max="14337" width="43.85546875" style="530" customWidth="1"/>
    <col min="14338" max="14338" width="20.42578125" style="530" bestFit="1" customWidth="1"/>
    <col min="14339" max="14339" width="67.5703125" style="530" customWidth="1"/>
    <col min="14340" max="14340" width="6.140625" style="530" bestFit="1" customWidth="1"/>
    <col min="14341" max="14341" width="13.140625" style="530" customWidth="1"/>
    <col min="14342" max="14342" width="6.85546875" style="530" bestFit="1" customWidth="1"/>
    <col min="14343" max="14343" width="16.140625" style="530" customWidth="1"/>
    <col min="14344" max="14344" width="9.5703125" style="530" bestFit="1" customWidth="1"/>
    <col min="14345" max="14589" width="9.140625" style="530"/>
    <col min="14590" max="14590" width="6.42578125" style="530" customWidth="1"/>
    <col min="14591" max="14591" width="26.140625" style="530" customWidth="1"/>
    <col min="14592" max="14592" width="8.85546875" style="530" bestFit="1" customWidth="1"/>
    <col min="14593" max="14593" width="43.85546875" style="530" customWidth="1"/>
    <col min="14594" max="14594" width="20.42578125" style="530" bestFit="1" customWidth="1"/>
    <col min="14595" max="14595" width="67.5703125" style="530" customWidth="1"/>
    <col min="14596" max="14596" width="6.140625" style="530" bestFit="1" customWidth="1"/>
    <col min="14597" max="14597" width="13.140625" style="530" customWidth="1"/>
    <col min="14598" max="14598" width="6.85546875" style="530" bestFit="1" customWidth="1"/>
    <col min="14599" max="14599" width="16.140625" style="530" customWidth="1"/>
    <col min="14600" max="14600" width="9.5703125" style="530" bestFit="1" customWidth="1"/>
    <col min="14601" max="14845" width="9.140625" style="530"/>
    <col min="14846" max="14846" width="6.42578125" style="530" customWidth="1"/>
    <col min="14847" max="14847" width="26.140625" style="530" customWidth="1"/>
    <col min="14848" max="14848" width="8.85546875" style="530" bestFit="1" customWidth="1"/>
    <col min="14849" max="14849" width="43.85546875" style="530" customWidth="1"/>
    <col min="14850" max="14850" width="20.42578125" style="530" bestFit="1" customWidth="1"/>
    <col min="14851" max="14851" width="67.5703125" style="530" customWidth="1"/>
    <col min="14852" max="14852" width="6.140625" style="530" bestFit="1" customWidth="1"/>
    <col min="14853" max="14853" width="13.140625" style="530" customWidth="1"/>
    <col min="14854" max="14854" width="6.85546875" style="530" bestFit="1" customWidth="1"/>
    <col min="14855" max="14855" width="16.140625" style="530" customWidth="1"/>
    <col min="14856" max="14856" width="9.5703125" style="530" bestFit="1" customWidth="1"/>
    <col min="14857" max="15101" width="9.140625" style="530"/>
    <col min="15102" max="15102" width="6.42578125" style="530" customWidth="1"/>
    <col min="15103" max="15103" width="26.140625" style="530" customWidth="1"/>
    <col min="15104" max="15104" width="8.85546875" style="530" bestFit="1" customWidth="1"/>
    <col min="15105" max="15105" width="43.85546875" style="530" customWidth="1"/>
    <col min="15106" max="15106" width="20.42578125" style="530" bestFit="1" customWidth="1"/>
    <col min="15107" max="15107" width="67.5703125" style="530" customWidth="1"/>
    <col min="15108" max="15108" width="6.140625" style="530" bestFit="1" customWidth="1"/>
    <col min="15109" max="15109" width="13.140625" style="530" customWidth="1"/>
    <col min="15110" max="15110" width="6.85546875" style="530" bestFit="1" customWidth="1"/>
    <col min="15111" max="15111" width="16.140625" style="530" customWidth="1"/>
    <col min="15112" max="15112" width="9.5703125" style="530" bestFit="1" customWidth="1"/>
    <col min="15113" max="15357" width="9.140625" style="530"/>
    <col min="15358" max="15358" width="6.42578125" style="530" customWidth="1"/>
    <col min="15359" max="15359" width="26.140625" style="530" customWidth="1"/>
    <col min="15360" max="15360" width="8.85546875" style="530" bestFit="1" customWidth="1"/>
    <col min="15361" max="15361" width="43.85546875" style="530" customWidth="1"/>
    <col min="15362" max="15362" width="20.42578125" style="530" bestFit="1" customWidth="1"/>
    <col min="15363" max="15363" width="67.5703125" style="530" customWidth="1"/>
    <col min="15364" max="15364" width="6.140625" style="530" bestFit="1" customWidth="1"/>
    <col min="15365" max="15365" width="13.140625" style="530" customWidth="1"/>
    <col min="15366" max="15366" width="6.85546875" style="530" bestFit="1" customWidth="1"/>
    <col min="15367" max="15367" width="16.140625" style="530" customWidth="1"/>
    <col min="15368" max="15368" width="9.5703125" style="530" bestFit="1" customWidth="1"/>
    <col min="15369" max="15613" width="9.140625" style="530"/>
    <col min="15614" max="15614" width="6.42578125" style="530" customWidth="1"/>
    <col min="15615" max="15615" width="26.140625" style="530" customWidth="1"/>
    <col min="15616" max="15616" width="8.85546875" style="530" bestFit="1" customWidth="1"/>
    <col min="15617" max="15617" width="43.85546875" style="530" customWidth="1"/>
    <col min="15618" max="15618" width="20.42578125" style="530" bestFit="1" customWidth="1"/>
    <col min="15619" max="15619" width="67.5703125" style="530" customWidth="1"/>
    <col min="15620" max="15620" width="6.140625" style="530" bestFit="1" customWidth="1"/>
    <col min="15621" max="15621" width="13.140625" style="530" customWidth="1"/>
    <col min="15622" max="15622" width="6.85546875" style="530" bestFit="1" customWidth="1"/>
    <col min="15623" max="15623" width="16.140625" style="530" customWidth="1"/>
    <col min="15624" max="15624" width="9.5703125" style="530" bestFit="1" customWidth="1"/>
    <col min="15625" max="15869" width="9.140625" style="530"/>
    <col min="15870" max="15870" width="6.42578125" style="530" customWidth="1"/>
    <col min="15871" max="15871" width="26.140625" style="530" customWidth="1"/>
    <col min="15872" max="15872" width="8.85546875" style="530" bestFit="1" customWidth="1"/>
    <col min="15873" max="15873" width="43.85546875" style="530" customWidth="1"/>
    <col min="15874" max="15874" width="20.42578125" style="530" bestFit="1" customWidth="1"/>
    <col min="15875" max="15875" width="67.5703125" style="530" customWidth="1"/>
    <col min="15876" max="15876" width="6.140625" style="530" bestFit="1" customWidth="1"/>
    <col min="15877" max="15877" width="13.140625" style="530" customWidth="1"/>
    <col min="15878" max="15878" width="6.85546875" style="530" bestFit="1" customWidth="1"/>
    <col min="15879" max="15879" width="16.140625" style="530" customWidth="1"/>
    <col min="15880" max="15880" width="9.5703125" style="530" bestFit="1" customWidth="1"/>
    <col min="15881" max="16125" width="9.140625" style="530"/>
    <col min="16126" max="16126" width="6.42578125" style="530" customWidth="1"/>
    <col min="16127" max="16127" width="26.140625" style="530" customWidth="1"/>
    <col min="16128" max="16128" width="8.85546875" style="530" bestFit="1" customWidth="1"/>
    <col min="16129" max="16129" width="43.85546875" style="530" customWidth="1"/>
    <col min="16130" max="16130" width="20.42578125" style="530" bestFit="1" customWidth="1"/>
    <col min="16131" max="16131" width="67.5703125" style="530" customWidth="1"/>
    <col min="16132" max="16132" width="6.140625" style="530" bestFit="1" customWidth="1"/>
    <col min="16133" max="16133" width="13.140625" style="530" customWidth="1"/>
    <col min="16134" max="16134" width="6.85546875" style="530" bestFit="1" customWidth="1"/>
    <col min="16135" max="16135" width="16.140625" style="530" customWidth="1"/>
    <col min="16136" max="16136" width="9.5703125" style="530" bestFit="1" customWidth="1"/>
    <col min="16137" max="16384" width="9.140625" style="530"/>
  </cols>
  <sheetData>
    <row r="1" spans="1:32" s="147" customFormat="1" x14ac:dyDescent="0.25">
      <c r="A1" s="146"/>
      <c r="G1" s="148"/>
      <c r="H1" s="1262" t="s">
        <v>5584</v>
      </c>
      <c r="I1" s="1262"/>
      <c r="J1" s="1262"/>
      <c r="K1" s="1262"/>
      <c r="L1" s="1262"/>
    </row>
    <row r="2" spans="1:32" s="147" customFormat="1" x14ac:dyDescent="0.25">
      <c r="A2" s="146"/>
      <c r="G2" s="148"/>
      <c r="H2" s="1262"/>
      <c r="I2" s="1262"/>
      <c r="J2" s="1262"/>
      <c r="K2" s="1262"/>
      <c r="L2" s="1262"/>
    </row>
    <row r="3" spans="1:32" s="147" customFormat="1" x14ac:dyDescent="0.25">
      <c r="A3" s="146"/>
      <c r="G3" s="148"/>
      <c r="H3" s="1262"/>
      <c r="I3" s="1262"/>
      <c r="J3" s="1262"/>
      <c r="K3" s="1262"/>
      <c r="L3" s="1262"/>
    </row>
    <row r="4" spans="1:32" s="149" customFormat="1" ht="27" customHeight="1" x14ac:dyDescent="0.25">
      <c r="A4" s="1271" t="s">
        <v>2645</v>
      </c>
      <c r="B4" s="1271"/>
      <c r="C4" s="1271"/>
      <c r="D4" s="1271"/>
      <c r="E4" s="1271"/>
      <c r="F4" s="1271"/>
      <c r="G4" s="1271"/>
      <c r="H4" s="1271"/>
      <c r="I4" s="1271"/>
      <c r="J4" s="1271"/>
      <c r="K4" s="1271"/>
      <c r="L4" s="1271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</row>
    <row r="5" spans="1:32" s="149" customFormat="1" ht="23.25" customHeight="1" x14ac:dyDescent="0.25">
      <c r="A5" s="1263" t="s">
        <v>2646</v>
      </c>
      <c r="B5" s="1263"/>
      <c r="C5" s="1263"/>
      <c r="D5" s="1263"/>
      <c r="E5" s="1263"/>
      <c r="F5" s="1263"/>
      <c r="G5" s="1263"/>
      <c r="H5" s="1263"/>
      <c r="I5" s="1263"/>
      <c r="J5" s="1263"/>
      <c r="K5" s="1263"/>
      <c r="L5" s="1263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</row>
    <row r="6" spans="1:32" s="163" customFormat="1" thickBot="1" x14ac:dyDescent="0.3">
      <c r="A6" s="150"/>
      <c r="B6" s="151"/>
      <c r="C6" s="151"/>
      <c r="D6" s="1264"/>
      <c r="E6" s="1264"/>
      <c r="F6" s="1264"/>
      <c r="G6" s="1264"/>
      <c r="H6" s="1264"/>
      <c r="I6" s="1264"/>
      <c r="J6" s="1264"/>
      <c r="K6" s="1264"/>
      <c r="L6" s="1264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</row>
    <row r="7" spans="1:32" s="163" customFormat="1" ht="64.5" thickBot="1" x14ac:dyDescent="0.3">
      <c r="A7" s="152" t="s">
        <v>1519</v>
      </c>
      <c r="B7" s="153" t="s">
        <v>1520</v>
      </c>
      <c r="C7" s="154" t="s">
        <v>1521</v>
      </c>
      <c r="D7" s="155" t="s">
        <v>1522</v>
      </c>
      <c r="E7" s="156" t="s">
        <v>1523</v>
      </c>
      <c r="F7" s="157" t="s">
        <v>1524</v>
      </c>
      <c r="G7" s="158" t="s">
        <v>1525</v>
      </c>
      <c r="H7" s="159" t="s">
        <v>1526</v>
      </c>
      <c r="I7" s="160" t="s">
        <v>1527</v>
      </c>
      <c r="J7" s="533" t="s">
        <v>2444</v>
      </c>
      <c r="K7" s="533" t="s">
        <v>2445</v>
      </c>
      <c r="L7" s="161" t="s">
        <v>1528</v>
      </c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</row>
    <row r="8" spans="1:32" s="163" customFormat="1" ht="30" x14ac:dyDescent="0.25">
      <c r="A8" s="1265" t="s">
        <v>1529</v>
      </c>
      <c r="B8" s="1268" t="s">
        <v>1530</v>
      </c>
      <c r="C8" s="164" t="s">
        <v>1531</v>
      </c>
      <c r="D8" s="934" t="s">
        <v>1532</v>
      </c>
      <c r="E8" s="944" t="s">
        <v>1533</v>
      </c>
      <c r="F8" s="934" t="s">
        <v>1534</v>
      </c>
      <c r="G8" s="165">
        <v>1.95</v>
      </c>
      <c r="H8" s="166" t="s">
        <v>1535</v>
      </c>
      <c r="I8" s="167"/>
      <c r="J8" s="534"/>
      <c r="K8" s="534"/>
      <c r="L8" s="168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</row>
    <row r="9" spans="1:32" s="163" customFormat="1" x14ac:dyDescent="0.25">
      <c r="A9" s="1266"/>
      <c r="B9" s="1269"/>
      <c r="C9" s="932"/>
      <c r="D9" s="169"/>
      <c r="E9" s="170" t="s">
        <v>1536</v>
      </c>
      <c r="F9" s="939" t="s">
        <v>1537</v>
      </c>
      <c r="G9" s="171">
        <v>1.95</v>
      </c>
      <c r="H9" s="172" t="s">
        <v>1535</v>
      </c>
      <c r="I9" s="172"/>
      <c r="J9" s="535"/>
      <c r="K9" s="535"/>
      <c r="L9" s="173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</row>
    <row r="10" spans="1:32" s="163" customFormat="1" x14ac:dyDescent="0.25">
      <c r="A10" s="1266"/>
      <c r="B10" s="1269"/>
      <c r="C10" s="932"/>
      <c r="D10" s="169"/>
      <c r="E10" s="170" t="s">
        <v>1538</v>
      </c>
      <c r="F10" s="939" t="s">
        <v>1539</v>
      </c>
      <c r="G10" s="171">
        <v>1.68</v>
      </c>
      <c r="H10" s="172" t="s">
        <v>1535</v>
      </c>
      <c r="I10" s="172"/>
      <c r="J10" s="535"/>
      <c r="K10" s="535"/>
      <c r="L10" s="173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</row>
    <row r="11" spans="1:32" s="163" customFormat="1" ht="30" x14ac:dyDescent="0.25">
      <c r="A11" s="1266"/>
      <c r="B11" s="1269"/>
      <c r="C11" s="932"/>
      <c r="D11" s="169"/>
      <c r="E11" s="170" t="s">
        <v>1540</v>
      </c>
      <c r="F11" s="939" t="s">
        <v>1541</v>
      </c>
      <c r="G11" s="171">
        <v>1.5</v>
      </c>
      <c r="H11" s="172" t="s">
        <v>1535</v>
      </c>
      <c r="I11" s="174"/>
      <c r="J11" s="535"/>
      <c r="K11" s="535"/>
      <c r="L11" s="173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</row>
    <row r="12" spans="1:32" s="163" customFormat="1" x14ac:dyDescent="0.25">
      <c r="A12" s="1266"/>
      <c r="B12" s="1269"/>
      <c r="C12" s="175"/>
      <c r="D12" s="169"/>
      <c r="E12" s="176"/>
      <c r="F12" s="177" t="s">
        <v>1542</v>
      </c>
      <c r="G12" s="178"/>
      <c r="H12" s="179"/>
      <c r="I12" s="180"/>
      <c r="J12" s="224"/>
      <c r="K12" s="224"/>
      <c r="L12" s="181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</row>
    <row r="13" spans="1:32" s="163" customFormat="1" ht="30" x14ac:dyDescent="0.25">
      <c r="A13" s="1266"/>
      <c r="B13" s="1269"/>
      <c r="C13" s="175"/>
      <c r="D13" s="169"/>
      <c r="E13" s="943" t="s">
        <v>1543</v>
      </c>
      <c r="F13" s="933" t="s">
        <v>1544</v>
      </c>
      <c r="G13" s="182">
        <v>0.2</v>
      </c>
      <c r="H13" s="183" t="s">
        <v>1545</v>
      </c>
      <c r="I13" s="184"/>
      <c r="J13" s="536"/>
      <c r="K13" s="536"/>
      <c r="L13" s="185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</row>
    <row r="14" spans="1:32" s="190" customFormat="1" ht="15.75" thickBot="1" x14ac:dyDescent="0.3">
      <c r="A14" s="1266"/>
      <c r="B14" s="1269"/>
      <c r="C14" s="175"/>
      <c r="D14" s="169"/>
      <c r="E14" s="943" t="s">
        <v>1546</v>
      </c>
      <c r="F14" s="933" t="s">
        <v>1547</v>
      </c>
      <c r="G14" s="182">
        <v>0.3</v>
      </c>
      <c r="H14" s="183" t="s">
        <v>1545</v>
      </c>
      <c r="I14" s="184"/>
      <c r="J14" s="536"/>
      <c r="K14" s="536"/>
      <c r="L14" s="185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</row>
    <row r="15" spans="1:32" s="162" customFormat="1" ht="15.75" thickBot="1" x14ac:dyDescent="0.3">
      <c r="A15" s="1267"/>
      <c r="B15" s="1270"/>
      <c r="C15" s="175"/>
      <c r="D15" s="169"/>
      <c r="E15" s="943"/>
      <c r="F15" s="186" t="s">
        <v>1548</v>
      </c>
      <c r="G15" s="187"/>
      <c r="H15" s="187" t="s">
        <v>1549</v>
      </c>
      <c r="I15" s="188">
        <v>4.28</v>
      </c>
      <c r="J15" s="537">
        <v>603.62</v>
      </c>
      <c r="K15" s="537">
        <v>452.71</v>
      </c>
      <c r="L15" s="189">
        <v>1</v>
      </c>
    </row>
    <row r="16" spans="1:32" s="162" customFormat="1" x14ac:dyDescent="0.25">
      <c r="A16" s="1265" t="s">
        <v>1550</v>
      </c>
      <c r="B16" s="1268" t="s">
        <v>1551</v>
      </c>
      <c r="C16" s="191" t="s">
        <v>1552</v>
      </c>
      <c r="D16" s="192" t="s">
        <v>1553</v>
      </c>
      <c r="E16" s="946" t="s">
        <v>1533</v>
      </c>
      <c r="F16" s="929" t="s">
        <v>1534</v>
      </c>
      <c r="G16" s="193">
        <v>1.95</v>
      </c>
      <c r="H16" s="940" t="s">
        <v>1535</v>
      </c>
      <c r="I16" s="194"/>
      <c r="J16" s="221"/>
      <c r="K16" s="221"/>
      <c r="L16" s="195"/>
    </row>
    <row r="17" spans="1:12" s="162" customFormat="1" x14ac:dyDescent="0.25">
      <c r="A17" s="1266"/>
      <c r="B17" s="1269"/>
      <c r="C17" s="175"/>
      <c r="D17" s="169"/>
      <c r="E17" s="170" t="s">
        <v>1536</v>
      </c>
      <c r="F17" s="939" t="s">
        <v>1537</v>
      </c>
      <c r="G17" s="171">
        <v>1.95</v>
      </c>
      <c r="H17" s="172" t="s">
        <v>1535</v>
      </c>
      <c r="I17" s="178"/>
      <c r="J17" s="224"/>
      <c r="K17" s="224"/>
      <c r="L17" s="196"/>
    </row>
    <row r="18" spans="1:12" s="162" customFormat="1" x14ac:dyDescent="0.25">
      <c r="A18" s="1266"/>
      <c r="B18" s="1269"/>
      <c r="C18" s="175"/>
      <c r="D18" s="169"/>
      <c r="E18" s="170" t="s">
        <v>1538</v>
      </c>
      <c r="F18" s="939" t="s">
        <v>1539</v>
      </c>
      <c r="G18" s="171">
        <v>1.68</v>
      </c>
      <c r="H18" s="172" t="s">
        <v>1535</v>
      </c>
      <c r="I18" s="178"/>
      <c r="J18" s="224"/>
      <c r="K18" s="224"/>
      <c r="L18" s="196"/>
    </row>
    <row r="19" spans="1:12" s="162" customFormat="1" x14ac:dyDescent="0.25">
      <c r="A19" s="1266"/>
      <c r="B19" s="1269"/>
      <c r="C19" s="175"/>
      <c r="D19" s="169"/>
      <c r="E19" s="170" t="s">
        <v>1554</v>
      </c>
      <c r="F19" s="939" t="s">
        <v>1555</v>
      </c>
      <c r="G19" s="171">
        <v>1.37</v>
      </c>
      <c r="H19" s="172" t="s">
        <v>1556</v>
      </c>
      <c r="I19" s="178"/>
      <c r="J19" s="224"/>
      <c r="K19" s="224"/>
      <c r="L19" s="196"/>
    </row>
    <row r="20" spans="1:12" s="162" customFormat="1" x14ac:dyDescent="0.25">
      <c r="A20" s="1266"/>
      <c r="B20" s="1269"/>
      <c r="C20" s="175"/>
      <c r="D20" s="169"/>
      <c r="E20" s="170" t="s">
        <v>1557</v>
      </c>
      <c r="F20" s="939" t="s">
        <v>1558</v>
      </c>
      <c r="G20" s="171">
        <v>1.37</v>
      </c>
      <c r="H20" s="172" t="s">
        <v>1556</v>
      </c>
      <c r="I20" s="178"/>
      <c r="J20" s="224"/>
      <c r="K20" s="224"/>
      <c r="L20" s="196"/>
    </row>
    <row r="21" spans="1:12" s="162" customFormat="1" x14ac:dyDescent="0.25">
      <c r="A21" s="1266"/>
      <c r="B21" s="1269"/>
      <c r="C21" s="175"/>
      <c r="D21" s="197"/>
      <c r="E21" s="170" t="s">
        <v>1559</v>
      </c>
      <c r="F21" s="939" t="s">
        <v>1560</v>
      </c>
      <c r="G21" s="171">
        <v>1.18</v>
      </c>
      <c r="H21" s="172" t="s">
        <v>1556</v>
      </c>
      <c r="I21" s="178"/>
      <c r="J21" s="224"/>
      <c r="K21" s="224"/>
      <c r="L21" s="196"/>
    </row>
    <row r="22" spans="1:12" s="162" customFormat="1" x14ac:dyDescent="0.25">
      <c r="A22" s="1266"/>
      <c r="B22" s="1269"/>
      <c r="C22" s="175"/>
      <c r="D22" s="197"/>
      <c r="E22" s="939"/>
      <c r="F22" s="177" t="s">
        <v>1561</v>
      </c>
      <c r="G22" s="198"/>
      <c r="H22" s="172"/>
      <c r="I22" s="170"/>
      <c r="J22" s="535"/>
      <c r="K22" s="535"/>
      <c r="L22" s="196"/>
    </row>
    <row r="23" spans="1:12" s="162" customFormat="1" x14ac:dyDescent="0.25">
      <c r="A23" s="1266"/>
      <c r="B23" s="1269"/>
      <c r="C23" s="199"/>
      <c r="D23" s="200"/>
      <c r="E23" s="170" t="s">
        <v>1562</v>
      </c>
      <c r="F23" s="939" t="s">
        <v>1563</v>
      </c>
      <c r="G23" s="171">
        <v>0.75</v>
      </c>
      <c r="H23" s="172" t="s">
        <v>1564</v>
      </c>
      <c r="I23" s="201"/>
      <c r="J23" s="538"/>
      <c r="K23" s="538"/>
      <c r="L23" s="196"/>
    </row>
    <row r="24" spans="1:12" s="162" customFormat="1" x14ac:dyDescent="0.25">
      <c r="A24" s="1266"/>
      <c r="B24" s="1269"/>
      <c r="C24" s="199"/>
      <c r="D24" s="200"/>
      <c r="E24" s="170" t="s">
        <v>1565</v>
      </c>
      <c r="F24" s="939" t="s">
        <v>1566</v>
      </c>
      <c r="G24" s="171">
        <v>0.75</v>
      </c>
      <c r="H24" s="172" t="s">
        <v>1564</v>
      </c>
      <c r="I24" s="202"/>
      <c r="J24" s="539"/>
      <c r="K24" s="539"/>
      <c r="L24" s="196"/>
    </row>
    <row r="25" spans="1:12" s="162" customFormat="1" x14ac:dyDescent="0.25">
      <c r="A25" s="1266"/>
      <c r="B25" s="1269"/>
      <c r="C25" s="199"/>
      <c r="D25" s="200"/>
      <c r="E25" s="938" t="s">
        <v>1567</v>
      </c>
      <c r="F25" s="937" t="s">
        <v>1568</v>
      </c>
      <c r="G25" s="203">
        <v>0.93</v>
      </c>
      <c r="H25" s="172" t="s">
        <v>1569</v>
      </c>
      <c r="I25" s="202"/>
      <c r="J25" s="539"/>
      <c r="K25" s="539"/>
      <c r="L25" s="196"/>
    </row>
    <row r="26" spans="1:12" s="162" customFormat="1" x14ac:dyDescent="0.25">
      <c r="A26" s="1266"/>
      <c r="B26" s="1269"/>
      <c r="C26" s="199"/>
      <c r="D26" s="200"/>
      <c r="E26" s="170" t="s">
        <v>1570</v>
      </c>
      <c r="F26" s="939" t="s">
        <v>1571</v>
      </c>
      <c r="G26" s="171">
        <v>0.42</v>
      </c>
      <c r="H26" s="172" t="s">
        <v>1564</v>
      </c>
      <c r="I26" s="202"/>
      <c r="J26" s="539"/>
      <c r="K26" s="539"/>
      <c r="L26" s="196"/>
    </row>
    <row r="27" spans="1:12" s="162" customFormat="1" x14ac:dyDescent="0.25">
      <c r="A27" s="1266"/>
      <c r="B27" s="1269"/>
      <c r="C27" s="199"/>
      <c r="D27" s="200"/>
      <c r="E27" s="170"/>
      <c r="F27" s="204" t="s">
        <v>1572</v>
      </c>
      <c r="G27" s="171"/>
      <c r="H27" s="172"/>
      <c r="I27" s="205"/>
      <c r="J27" s="535"/>
      <c r="K27" s="535"/>
      <c r="L27" s="196"/>
    </row>
    <row r="28" spans="1:12" s="162" customFormat="1" x14ac:dyDescent="0.25">
      <c r="A28" s="1266"/>
      <c r="B28" s="1269"/>
      <c r="C28" s="199"/>
      <c r="D28" s="200"/>
      <c r="E28" s="170" t="s">
        <v>1573</v>
      </c>
      <c r="F28" s="939" t="s">
        <v>1574</v>
      </c>
      <c r="G28" s="171">
        <v>0.96</v>
      </c>
      <c r="H28" s="172" t="s">
        <v>1575</v>
      </c>
      <c r="I28" s="205"/>
      <c r="J28" s="535"/>
      <c r="K28" s="535"/>
      <c r="L28" s="196"/>
    </row>
    <row r="29" spans="1:12" s="162" customFormat="1" x14ac:dyDescent="0.25">
      <c r="A29" s="1266"/>
      <c r="B29" s="1269"/>
      <c r="C29" s="199"/>
      <c r="D29" s="200"/>
      <c r="E29" s="170" t="s">
        <v>1576</v>
      </c>
      <c r="F29" s="939" t="s">
        <v>1577</v>
      </c>
      <c r="G29" s="171">
        <v>0.31</v>
      </c>
      <c r="H29" s="172" t="s">
        <v>1578</v>
      </c>
      <c r="I29" s="205"/>
      <c r="J29" s="535"/>
      <c r="K29" s="535"/>
      <c r="L29" s="196"/>
    </row>
    <row r="30" spans="1:12" s="162" customFormat="1" x14ac:dyDescent="0.25">
      <c r="A30" s="1266"/>
      <c r="B30" s="1269"/>
      <c r="C30" s="199"/>
      <c r="D30" s="200"/>
      <c r="E30" s="170" t="s">
        <v>1579</v>
      </c>
      <c r="F30" s="939" t="s">
        <v>1580</v>
      </c>
      <c r="G30" s="171">
        <v>0.5</v>
      </c>
      <c r="H30" s="172" t="s">
        <v>1569</v>
      </c>
      <c r="I30" s="205"/>
      <c r="J30" s="535"/>
      <c r="K30" s="535"/>
      <c r="L30" s="196"/>
    </row>
    <row r="31" spans="1:12" s="162" customFormat="1" ht="30" x14ac:dyDescent="0.25">
      <c r="A31" s="1266"/>
      <c r="B31" s="1269"/>
      <c r="C31" s="199"/>
      <c r="D31" s="200"/>
      <c r="E31" s="206" t="s">
        <v>1581</v>
      </c>
      <c r="F31" s="207" t="s">
        <v>1582</v>
      </c>
      <c r="G31" s="208">
        <v>1.98</v>
      </c>
      <c r="H31" s="166" t="s">
        <v>1556</v>
      </c>
      <c r="I31" s="205"/>
      <c r="J31" s="535"/>
      <c r="K31" s="535"/>
      <c r="L31" s="196"/>
    </row>
    <row r="32" spans="1:12" s="162" customFormat="1" x14ac:dyDescent="0.25">
      <c r="A32" s="1266"/>
      <c r="B32" s="1269"/>
      <c r="C32" s="199"/>
      <c r="D32" s="200"/>
      <c r="E32" s="938" t="s">
        <v>1583</v>
      </c>
      <c r="F32" s="209" t="s">
        <v>1584</v>
      </c>
      <c r="G32" s="203">
        <v>0.88</v>
      </c>
      <c r="H32" s="172" t="s">
        <v>1585</v>
      </c>
      <c r="I32" s="205"/>
      <c r="J32" s="535"/>
      <c r="K32" s="535"/>
      <c r="L32" s="196"/>
    </row>
    <row r="33" spans="1:12" s="162" customFormat="1" x14ac:dyDescent="0.25">
      <c r="A33" s="1266"/>
      <c r="B33" s="1269"/>
      <c r="C33" s="199"/>
      <c r="D33" s="200"/>
      <c r="E33" s="170" t="s">
        <v>1546</v>
      </c>
      <c r="F33" s="939" t="s">
        <v>1547</v>
      </c>
      <c r="G33" s="203">
        <v>0.3</v>
      </c>
      <c r="H33" s="938" t="s">
        <v>1556</v>
      </c>
      <c r="I33" s="205"/>
      <c r="J33" s="535"/>
      <c r="K33" s="535"/>
      <c r="L33" s="196"/>
    </row>
    <row r="34" spans="1:12" s="162" customFormat="1" x14ac:dyDescent="0.25">
      <c r="A34" s="1266"/>
      <c r="B34" s="1269"/>
      <c r="C34" s="199"/>
      <c r="D34" s="200"/>
      <c r="E34" s="170" t="s">
        <v>1586</v>
      </c>
      <c r="F34" s="939" t="s">
        <v>1587</v>
      </c>
      <c r="G34" s="203">
        <v>0.7</v>
      </c>
      <c r="H34" s="938" t="s">
        <v>1564</v>
      </c>
      <c r="I34" s="205"/>
      <c r="J34" s="535"/>
      <c r="K34" s="535"/>
      <c r="L34" s="196"/>
    </row>
    <row r="35" spans="1:12" s="162" customFormat="1" ht="15.75" thickBot="1" x14ac:dyDescent="0.3">
      <c r="A35" s="1267"/>
      <c r="B35" s="1270"/>
      <c r="C35" s="210"/>
      <c r="D35" s="211"/>
      <c r="E35" s="212"/>
      <c r="F35" s="213" t="s">
        <v>1588</v>
      </c>
      <c r="G35" s="214"/>
      <c r="H35" s="215" t="s">
        <v>1549</v>
      </c>
      <c r="I35" s="216">
        <v>3.14</v>
      </c>
      <c r="J35" s="217">
        <v>442.84</v>
      </c>
      <c r="K35" s="217">
        <v>332.13</v>
      </c>
      <c r="L35" s="218" t="s">
        <v>1589</v>
      </c>
    </row>
    <row r="36" spans="1:12" s="162" customFormat="1" x14ac:dyDescent="0.25">
      <c r="A36" s="1250" t="s">
        <v>1590</v>
      </c>
      <c r="B36" s="1253" t="s">
        <v>1591</v>
      </c>
      <c r="C36" s="219" t="s">
        <v>1592</v>
      </c>
      <c r="D36" s="192" t="s">
        <v>1593</v>
      </c>
      <c r="E36" s="946" t="s">
        <v>1533</v>
      </c>
      <c r="F36" s="929" t="s">
        <v>1534</v>
      </c>
      <c r="G36" s="193">
        <v>1.95</v>
      </c>
      <c r="H36" s="940" t="s">
        <v>1594</v>
      </c>
      <c r="I36" s="220"/>
      <c r="J36" s="221"/>
      <c r="K36" s="221"/>
      <c r="L36" s="195"/>
    </row>
    <row r="37" spans="1:12" s="162" customFormat="1" x14ac:dyDescent="0.25">
      <c r="A37" s="1251"/>
      <c r="B37" s="1254"/>
      <c r="C37" s="222" t="s">
        <v>1595</v>
      </c>
      <c r="D37" s="939" t="s">
        <v>1596</v>
      </c>
      <c r="E37" s="170" t="s">
        <v>1536</v>
      </c>
      <c r="F37" s="939" t="s">
        <v>1537</v>
      </c>
      <c r="G37" s="171">
        <v>1.95</v>
      </c>
      <c r="H37" s="172" t="s">
        <v>1594</v>
      </c>
      <c r="I37" s="223"/>
      <c r="J37" s="224"/>
      <c r="K37" s="224"/>
      <c r="L37" s="196"/>
    </row>
    <row r="38" spans="1:12" s="162" customFormat="1" x14ac:dyDescent="0.25">
      <c r="A38" s="1251"/>
      <c r="B38" s="1254"/>
      <c r="C38" s="951" t="s">
        <v>1597</v>
      </c>
      <c r="D38" s="225" t="s">
        <v>1598</v>
      </c>
      <c r="E38" s="170" t="s">
        <v>1538</v>
      </c>
      <c r="F38" s="939" t="s">
        <v>1539</v>
      </c>
      <c r="G38" s="171">
        <v>1.68</v>
      </c>
      <c r="H38" s="172" t="s">
        <v>1594</v>
      </c>
      <c r="I38" s="223"/>
      <c r="J38" s="224"/>
      <c r="K38" s="224"/>
      <c r="L38" s="196"/>
    </row>
    <row r="39" spans="1:12" s="162" customFormat="1" x14ac:dyDescent="0.25">
      <c r="A39" s="1251"/>
      <c r="B39" s="1254"/>
      <c r="C39" s="222" t="s">
        <v>1599</v>
      </c>
      <c r="D39" s="939" t="s">
        <v>1600</v>
      </c>
      <c r="E39" s="226" t="s">
        <v>1540</v>
      </c>
      <c r="F39" s="227" t="s">
        <v>1541</v>
      </c>
      <c r="G39" s="171">
        <v>1.5</v>
      </c>
      <c r="H39" s="183" t="s">
        <v>1594</v>
      </c>
      <c r="I39" s="223"/>
      <c r="J39" s="224"/>
      <c r="K39" s="224"/>
      <c r="L39" s="196"/>
    </row>
    <row r="40" spans="1:12" s="162" customFormat="1" x14ac:dyDescent="0.25">
      <c r="A40" s="1251"/>
      <c r="B40" s="1254"/>
      <c r="C40" s="222" t="s">
        <v>1601</v>
      </c>
      <c r="D40" s="939" t="s">
        <v>1602</v>
      </c>
      <c r="E40" s="170" t="s">
        <v>1554</v>
      </c>
      <c r="F40" s="939" t="s">
        <v>1555</v>
      </c>
      <c r="G40" s="171">
        <v>1.37</v>
      </c>
      <c r="H40" s="172" t="s">
        <v>1594</v>
      </c>
      <c r="I40" s="223"/>
      <c r="J40" s="224"/>
      <c r="K40" s="224"/>
      <c r="L40" s="196"/>
    </row>
    <row r="41" spans="1:12" s="162" customFormat="1" x14ac:dyDescent="0.25">
      <c r="A41" s="1251"/>
      <c r="B41" s="1254"/>
      <c r="C41" s="952" t="s">
        <v>1603</v>
      </c>
      <c r="D41" s="934" t="s">
        <v>1604</v>
      </c>
      <c r="E41" s="943" t="s">
        <v>1557</v>
      </c>
      <c r="F41" s="933" t="s">
        <v>1558</v>
      </c>
      <c r="G41" s="182">
        <v>1.37</v>
      </c>
      <c r="H41" s="183" t="s">
        <v>1569</v>
      </c>
      <c r="I41" s="223"/>
      <c r="J41" s="224"/>
      <c r="K41" s="224"/>
      <c r="L41" s="196"/>
    </row>
    <row r="42" spans="1:12" s="162" customFormat="1" x14ac:dyDescent="0.25">
      <c r="A42" s="1251"/>
      <c r="B42" s="1254"/>
      <c r="C42" s="222" t="s">
        <v>1605</v>
      </c>
      <c r="D42" s="939" t="s">
        <v>1606</v>
      </c>
      <c r="E42" s="170" t="s">
        <v>1559</v>
      </c>
      <c r="F42" s="939" t="s">
        <v>1560</v>
      </c>
      <c r="G42" s="171">
        <v>1.18</v>
      </c>
      <c r="H42" s="172" t="s">
        <v>1569</v>
      </c>
      <c r="I42" s="223"/>
      <c r="J42" s="224"/>
      <c r="K42" s="224"/>
      <c r="L42" s="196"/>
    </row>
    <row r="43" spans="1:12" s="234" customFormat="1" x14ac:dyDescent="0.25">
      <c r="A43" s="1251"/>
      <c r="B43" s="1254"/>
      <c r="C43" s="1256" t="s">
        <v>1607</v>
      </c>
      <c r="D43" s="1259" t="s">
        <v>1608</v>
      </c>
      <c r="E43" s="226" t="s">
        <v>1609</v>
      </c>
      <c r="F43" s="226" t="s">
        <v>1610</v>
      </c>
      <c r="G43" s="171">
        <v>0.9</v>
      </c>
      <c r="H43" s="172" t="s">
        <v>1569</v>
      </c>
      <c r="I43" s="228"/>
      <c r="J43" s="229"/>
      <c r="K43" s="229"/>
      <c r="L43" s="230"/>
    </row>
    <row r="44" spans="1:12" s="234" customFormat="1" x14ac:dyDescent="0.25">
      <c r="A44" s="1251"/>
      <c r="B44" s="1254"/>
      <c r="C44" s="1257"/>
      <c r="D44" s="1260"/>
      <c r="E44" s="944"/>
      <c r="F44" s="231" t="s">
        <v>1611</v>
      </c>
      <c r="G44" s="232"/>
      <c r="H44" s="233"/>
      <c r="I44" s="166"/>
      <c r="J44" s="538"/>
      <c r="K44" s="538"/>
      <c r="L44" s="168"/>
    </row>
    <row r="45" spans="1:12" s="234" customFormat="1" x14ac:dyDescent="0.25">
      <c r="A45" s="1251"/>
      <c r="B45" s="1254"/>
      <c r="C45" s="1258"/>
      <c r="D45" s="1261"/>
      <c r="E45" s="226" t="s">
        <v>1612</v>
      </c>
      <c r="F45" s="939" t="s">
        <v>1613</v>
      </c>
      <c r="G45" s="171">
        <v>0.35</v>
      </c>
      <c r="H45" s="172" t="s">
        <v>1614</v>
      </c>
      <c r="I45" s="172"/>
      <c r="J45" s="535"/>
      <c r="K45" s="535"/>
      <c r="L45" s="181"/>
    </row>
    <row r="46" spans="1:12" s="234" customFormat="1" x14ac:dyDescent="0.25">
      <c r="A46" s="1251"/>
      <c r="B46" s="1254"/>
      <c r="C46" s="1256" t="s">
        <v>1615</v>
      </c>
      <c r="D46" s="1259" t="s">
        <v>1616</v>
      </c>
      <c r="E46" s="170" t="s">
        <v>1570</v>
      </c>
      <c r="F46" s="939" t="s">
        <v>1571</v>
      </c>
      <c r="G46" s="171">
        <v>0.42</v>
      </c>
      <c r="H46" s="172" t="s">
        <v>1569</v>
      </c>
      <c r="I46" s="172"/>
      <c r="J46" s="535"/>
      <c r="K46" s="535"/>
      <c r="L46" s="181"/>
    </row>
    <row r="47" spans="1:12" s="234" customFormat="1" x14ac:dyDescent="0.25">
      <c r="A47" s="1251"/>
      <c r="B47" s="1254"/>
      <c r="C47" s="1258"/>
      <c r="D47" s="1261"/>
      <c r="E47" s="170"/>
      <c r="F47" s="231" t="s">
        <v>1617</v>
      </c>
      <c r="G47" s="171"/>
      <c r="H47" s="172"/>
      <c r="I47" s="172"/>
      <c r="J47" s="535"/>
      <c r="K47" s="535"/>
      <c r="L47" s="181"/>
    </row>
    <row r="48" spans="1:12" s="234" customFormat="1" x14ac:dyDescent="0.25">
      <c r="A48" s="1251"/>
      <c r="B48" s="1254"/>
      <c r="C48" s="235"/>
      <c r="D48" s="236"/>
      <c r="E48" s="170" t="s">
        <v>1576</v>
      </c>
      <c r="F48" s="939" t="s">
        <v>1577</v>
      </c>
      <c r="G48" s="171">
        <v>0.31</v>
      </c>
      <c r="H48" s="172" t="s">
        <v>1585</v>
      </c>
      <c r="I48" s="172"/>
      <c r="J48" s="535"/>
      <c r="K48" s="535"/>
      <c r="L48" s="181"/>
    </row>
    <row r="49" spans="1:32" s="234" customFormat="1" x14ac:dyDescent="0.25">
      <c r="A49" s="1251"/>
      <c r="B49" s="1254"/>
      <c r="C49" s="235"/>
      <c r="D49" s="236"/>
      <c r="E49" s="170" t="s">
        <v>1546</v>
      </c>
      <c r="F49" s="934" t="s">
        <v>1547</v>
      </c>
      <c r="G49" s="208">
        <v>0.3</v>
      </c>
      <c r="H49" s="937" t="s">
        <v>1618</v>
      </c>
      <c r="I49" s="172"/>
      <c r="J49" s="535"/>
      <c r="K49" s="535"/>
      <c r="L49" s="181"/>
    </row>
    <row r="50" spans="1:32" s="234" customFormat="1" x14ac:dyDescent="0.25">
      <c r="A50" s="1251"/>
      <c r="B50" s="1254"/>
      <c r="C50" s="235"/>
      <c r="D50" s="236"/>
      <c r="E50" s="170" t="s">
        <v>1586</v>
      </c>
      <c r="F50" s="939" t="s">
        <v>1587</v>
      </c>
      <c r="G50" s="203">
        <v>0.7</v>
      </c>
      <c r="H50" s="938" t="s">
        <v>1619</v>
      </c>
      <c r="I50" s="237"/>
      <c r="J50" s="540"/>
      <c r="K50" s="540"/>
      <c r="L50" s="181"/>
    </row>
    <row r="51" spans="1:32" s="234" customFormat="1" x14ac:dyDescent="0.25">
      <c r="A51" s="1251"/>
      <c r="B51" s="1254"/>
      <c r="C51" s="235"/>
      <c r="D51" s="236"/>
      <c r="E51" s="939" t="s">
        <v>1620</v>
      </c>
      <c r="F51" s="939" t="s">
        <v>1621</v>
      </c>
      <c r="G51" s="238">
        <v>0.5</v>
      </c>
      <c r="H51" s="938" t="s">
        <v>1622</v>
      </c>
      <c r="I51" s="938"/>
      <c r="J51" s="539"/>
      <c r="K51" s="539"/>
      <c r="L51" s="181"/>
    </row>
    <row r="52" spans="1:32" s="234" customFormat="1" x14ac:dyDescent="0.25">
      <c r="A52" s="1251"/>
      <c r="B52" s="1254"/>
      <c r="C52" s="235"/>
      <c r="D52" s="236"/>
      <c r="E52" s="170" t="s">
        <v>1623</v>
      </c>
      <c r="F52" s="170" t="s">
        <v>1624</v>
      </c>
      <c r="G52" s="239">
        <v>1</v>
      </c>
      <c r="H52" s="172" t="s">
        <v>1625</v>
      </c>
      <c r="I52" s="938"/>
      <c r="J52" s="539"/>
      <c r="K52" s="539"/>
      <c r="L52" s="181"/>
    </row>
    <row r="53" spans="1:32" s="234" customFormat="1" x14ac:dyDescent="0.25">
      <c r="A53" s="1251"/>
      <c r="B53" s="1254"/>
      <c r="C53" s="240"/>
      <c r="D53" s="236"/>
      <c r="E53" s="938" t="s">
        <v>1583</v>
      </c>
      <c r="F53" s="209" t="s">
        <v>1584</v>
      </c>
      <c r="G53" s="203">
        <v>0.88</v>
      </c>
      <c r="H53" s="172" t="s">
        <v>1626</v>
      </c>
      <c r="I53" s="938"/>
      <c r="J53" s="539"/>
      <c r="K53" s="539"/>
      <c r="L53" s="181"/>
    </row>
    <row r="54" spans="1:32" s="234" customFormat="1" x14ac:dyDescent="0.25">
      <c r="A54" s="1251"/>
      <c r="B54" s="1254"/>
      <c r="C54" s="240"/>
      <c r="D54" s="236"/>
      <c r="E54" s="170" t="s">
        <v>1627</v>
      </c>
      <c r="F54" s="933" t="s">
        <v>1628</v>
      </c>
      <c r="G54" s="182">
        <v>0.88</v>
      </c>
      <c r="H54" s="183" t="s">
        <v>1626</v>
      </c>
      <c r="I54" s="183"/>
      <c r="J54" s="536"/>
      <c r="K54" s="536"/>
      <c r="L54" s="181"/>
    </row>
    <row r="55" spans="1:32" s="234" customFormat="1" ht="15.75" thickBot="1" x14ac:dyDescent="0.3">
      <c r="A55" s="1252"/>
      <c r="B55" s="1255"/>
      <c r="C55" s="241"/>
      <c r="D55" s="931"/>
      <c r="E55" s="242"/>
      <c r="F55" s="243" t="s">
        <v>1548</v>
      </c>
      <c r="G55" s="244"/>
      <c r="H55" s="245" t="s">
        <v>1629</v>
      </c>
      <c r="I55" s="246">
        <v>7.18</v>
      </c>
      <c r="J55" s="541">
        <v>1012.61</v>
      </c>
      <c r="K55" s="217">
        <v>759.46</v>
      </c>
      <c r="L55" s="218" t="s">
        <v>1589</v>
      </c>
    </row>
    <row r="56" spans="1:32" s="234" customFormat="1" x14ac:dyDescent="0.25">
      <c r="A56" s="1265" t="s">
        <v>1630</v>
      </c>
      <c r="B56" s="1268" t="s">
        <v>1631</v>
      </c>
      <c r="C56" s="948" t="s">
        <v>1592</v>
      </c>
      <c r="D56" s="944" t="s">
        <v>1593</v>
      </c>
      <c r="E56" s="945" t="s">
        <v>1533</v>
      </c>
      <c r="F56" s="930" t="s">
        <v>1534</v>
      </c>
      <c r="G56" s="247">
        <v>1.95</v>
      </c>
      <c r="H56" s="941" t="s">
        <v>1535</v>
      </c>
      <c r="I56" s="248"/>
      <c r="J56" s="542"/>
      <c r="K56" s="542"/>
      <c r="L56" s="249"/>
    </row>
    <row r="57" spans="1:32" s="234" customFormat="1" x14ac:dyDescent="0.25">
      <c r="A57" s="1266"/>
      <c r="B57" s="1269"/>
      <c r="C57" s="250" t="s">
        <v>1632</v>
      </c>
      <c r="D57" s="944" t="s">
        <v>1633</v>
      </c>
      <c r="E57" s="170" t="s">
        <v>1536</v>
      </c>
      <c r="F57" s="939" t="s">
        <v>1537</v>
      </c>
      <c r="G57" s="171">
        <v>1.95</v>
      </c>
      <c r="H57" s="172" t="s">
        <v>1535</v>
      </c>
      <c r="I57" s="176"/>
      <c r="J57" s="224"/>
      <c r="K57" s="224"/>
      <c r="L57" s="181"/>
    </row>
    <row r="58" spans="1:32" s="234" customFormat="1" x14ac:dyDescent="0.25">
      <c r="A58" s="1266"/>
      <c r="B58" s="1269"/>
      <c r="C58" s="250" t="s">
        <v>1634</v>
      </c>
      <c r="D58" s="170" t="s">
        <v>1635</v>
      </c>
      <c r="E58" s="170" t="s">
        <v>1538</v>
      </c>
      <c r="F58" s="939" t="s">
        <v>1539</v>
      </c>
      <c r="G58" s="171">
        <v>1.68</v>
      </c>
      <c r="H58" s="172" t="s">
        <v>1535</v>
      </c>
      <c r="I58" s="176"/>
      <c r="J58" s="224"/>
      <c r="K58" s="224"/>
      <c r="L58" s="181"/>
    </row>
    <row r="59" spans="1:32" s="234" customFormat="1" x14ac:dyDescent="0.25">
      <c r="A59" s="1266"/>
      <c r="B59" s="1269"/>
      <c r="C59" s="250" t="s">
        <v>1595</v>
      </c>
      <c r="D59" s="939" t="s">
        <v>1596</v>
      </c>
      <c r="E59" s="170" t="s">
        <v>1554</v>
      </c>
      <c r="F59" s="939" t="s">
        <v>1555</v>
      </c>
      <c r="G59" s="171">
        <v>1.37</v>
      </c>
      <c r="H59" s="172" t="s">
        <v>1535</v>
      </c>
      <c r="I59" s="176"/>
      <c r="J59" s="224"/>
      <c r="K59" s="224"/>
      <c r="L59" s="181"/>
    </row>
    <row r="60" spans="1:32" s="234" customFormat="1" x14ac:dyDescent="0.25">
      <c r="A60" s="1266"/>
      <c r="B60" s="1269"/>
      <c r="C60" s="250" t="s">
        <v>1636</v>
      </c>
      <c r="D60" s="939" t="s">
        <v>1637</v>
      </c>
      <c r="E60" s="943" t="s">
        <v>1557</v>
      </c>
      <c r="F60" s="933" t="s">
        <v>1558</v>
      </c>
      <c r="G60" s="171">
        <v>1.37</v>
      </c>
      <c r="H60" s="172" t="s">
        <v>1535</v>
      </c>
      <c r="I60" s="176"/>
      <c r="J60" s="224"/>
      <c r="K60" s="224"/>
      <c r="L60" s="181"/>
    </row>
    <row r="61" spans="1:32" s="149" customFormat="1" x14ac:dyDescent="0.25">
      <c r="A61" s="1266"/>
      <c r="B61" s="1269"/>
      <c r="C61" s="250" t="s">
        <v>1597</v>
      </c>
      <c r="D61" s="939" t="s">
        <v>1598</v>
      </c>
      <c r="E61" s="170" t="s">
        <v>1559</v>
      </c>
      <c r="F61" s="939" t="s">
        <v>1560</v>
      </c>
      <c r="G61" s="171">
        <v>1.18</v>
      </c>
      <c r="H61" s="172" t="s">
        <v>1535</v>
      </c>
      <c r="I61" s="176"/>
      <c r="J61" s="224"/>
      <c r="K61" s="224"/>
      <c r="L61" s="181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</row>
    <row r="62" spans="1:32" s="149" customFormat="1" x14ac:dyDescent="0.25">
      <c r="A62" s="1266"/>
      <c r="B62" s="1269"/>
      <c r="C62" s="250" t="s">
        <v>1638</v>
      </c>
      <c r="D62" s="939" t="s">
        <v>1639</v>
      </c>
      <c r="E62" s="201"/>
      <c r="F62" s="231" t="s">
        <v>1561</v>
      </c>
      <c r="G62" s="171"/>
      <c r="H62" s="172"/>
      <c r="I62" s="172"/>
      <c r="J62" s="535"/>
      <c r="K62" s="535"/>
      <c r="L62" s="173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</row>
    <row r="63" spans="1:32" s="149" customFormat="1" x14ac:dyDescent="0.25">
      <c r="A63" s="1266"/>
      <c r="B63" s="1269"/>
      <c r="C63" s="250" t="s">
        <v>1640</v>
      </c>
      <c r="D63" s="170" t="s">
        <v>1641</v>
      </c>
      <c r="E63" s="226" t="s">
        <v>1612</v>
      </c>
      <c r="F63" s="939" t="s">
        <v>1613</v>
      </c>
      <c r="G63" s="171">
        <v>0.35</v>
      </c>
      <c r="H63" s="172" t="s">
        <v>1642</v>
      </c>
      <c r="I63" s="174"/>
      <c r="J63" s="535"/>
      <c r="K63" s="535"/>
      <c r="L63" s="173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</row>
    <row r="64" spans="1:32" s="149" customFormat="1" x14ac:dyDescent="0.25">
      <c r="A64" s="1266"/>
      <c r="B64" s="1269"/>
      <c r="C64" s="250" t="s">
        <v>1643</v>
      </c>
      <c r="D64" s="939" t="s">
        <v>1644</v>
      </c>
      <c r="E64" s="170" t="s">
        <v>1570</v>
      </c>
      <c r="F64" s="939" t="s">
        <v>1571</v>
      </c>
      <c r="G64" s="171">
        <v>0.42</v>
      </c>
      <c r="H64" s="172" t="s">
        <v>1569</v>
      </c>
      <c r="I64" s="251"/>
      <c r="J64" s="538"/>
      <c r="K64" s="538"/>
      <c r="L64" s="168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</row>
    <row r="65" spans="1:32" s="149" customFormat="1" x14ac:dyDescent="0.25">
      <c r="A65" s="1266"/>
      <c r="B65" s="1269"/>
      <c r="C65" s="250" t="s">
        <v>1645</v>
      </c>
      <c r="D65" s="939" t="s">
        <v>1646</v>
      </c>
      <c r="E65" s="170" t="s">
        <v>1562</v>
      </c>
      <c r="F65" s="939" t="s">
        <v>1563</v>
      </c>
      <c r="G65" s="171">
        <v>0.75</v>
      </c>
      <c r="H65" s="172" t="s">
        <v>1647</v>
      </c>
      <c r="I65" s="174"/>
      <c r="J65" s="535"/>
      <c r="K65" s="535"/>
      <c r="L65" s="173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</row>
    <row r="66" spans="1:32" s="149" customFormat="1" x14ac:dyDescent="0.25">
      <c r="A66" s="1266"/>
      <c r="B66" s="1269"/>
      <c r="C66" s="1272" t="s">
        <v>1599</v>
      </c>
      <c r="D66" s="1259" t="s">
        <v>1600</v>
      </c>
      <c r="E66" s="170" t="s">
        <v>1565</v>
      </c>
      <c r="F66" s="939" t="s">
        <v>1566</v>
      </c>
      <c r="G66" s="171">
        <v>0.75</v>
      </c>
      <c r="H66" s="172" t="s">
        <v>1648</v>
      </c>
      <c r="I66" s="174"/>
      <c r="J66" s="535"/>
      <c r="K66" s="535"/>
      <c r="L66" s="173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</row>
    <row r="67" spans="1:32" s="149" customFormat="1" x14ac:dyDescent="0.25">
      <c r="A67" s="1266"/>
      <c r="B67" s="1269"/>
      <c r="C67" s="1273"/>
      <c r="D67" s="1261"/>
      <c r="E67" s="938" t="s">
        <v>1567</v>
      </c>
      <c r="F67" s="937" t="s">
        <v>1568</v>
      </c>
      <c r="G67" s="203">
        <v>0.93</v>
      </c>
      <c r="H67" s="172" t="s">
        <v>1575</v>
      </c>
      <c r="I67" s="251"/>
      <c r="J67" s="538"/>
      <c r="K67" s="538"/>
      <c r="L67" s="168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</row>
    <row r="68" spans="1:32" s="149" customFormat="1" x14ac:dyDescent="0.25">
      <c r="A68" s="1266"/>
      <c r="B68" s="1269"/>
      <c r="C68" s="250" t="s">
        <v>1601</v>
      </c>
      <c r="D68" s="170" t="s">
        <v>1602</v>
      </c>
      <c r="E68" s="170"/>
      <c r="F68" s="177" t="s">
        <v>1542</v>
      </c>
      <c r="G68" s="171"/>
      <c r="H68" s="172"/>
      <c r="I68" s="174"/>
      <c r="J68" s="535"/>
      <c r="K68" s="535"/>
      <c r="L68" s="173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</row>
    <row r="69" spans="1:32" s="149" customFormat="1" x14ac:dyDescent="0.25">
      <c r="A69" s="1266"/>
      <c r="B69" s="1269"/>
      <c r="C69" s="1272" t="s">
        <v>1607</v>
      </c>
      <c r="D69" s="1259" t="s">
        <v>1608</v>
      </c>
      <c r="E69" s="170" t="s">
        <v>1573</v>
      </c>
      <c r="F69" s="939" t="s">
        <v>1574</v>
      </c>
      <c r="G69" s="171">
        <v>0.96</v>
      </c>
      <c r="H69" s="172" t="s">
        <v>1556</v>
      </c>
      <c r="I69" s="174"/>
      <c r="J69" s="535"/>
      <c r="K69" s="535"/>
      <c r="L69" s="173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</row>
    <row r="70" spans="1:32" s="149" customFormat="1" x14ac:dyDescent="0.25">
      <c r="A70" s="1266"/>
      <c r="B70" s="1269"/>
      <c r="C70" s="1276"/>
      <c r="D70" s="1260"/>
      <c r="E70" s="170" t="s">
        <v>1576</v>
      </c>
      <c r="F70" s="939" t="s">
        <v>1577</v>
      </c>
      <c r="G70" s="171">
        <v>0.31</v>
      </c>
      <c r="H70" s="172" t="s">
        <v>1649</v>
      </c>
      <c r="I70" s="174"/>
      <c r="J70" s="535"/>
      <c r="K70" s="535"/>
      <c r="L70" s="173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</row>
    <row r="71" spans="1:32" s="149" customFormat="1" x14ac:dyDescent="0.25">
      <c r="A71" s="1266"/>
      <c r="B71" s="1269"/>
      <c r="C71" s="1276"/>
      <c r="D71" s="1260"/>
      <c r="E71" s="170" t="s">
        <v>1579</v>
      </c>
      <c r="F71" s="939" t="s">
        <v>1580</v>
      </c>
      <c r="G71" s="171">
        <v>0.5</v>
      </c>
      <c r="H71" s="172" t="s">
        <v>1564</v>
      </c>
      <c r="I71" s="174"/>
      <c r="J71" s="535"/>
      <c r="K71" s="535"/>
      <c r="L71" s="173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</row>
    <row r="72" spans="1:32" s="149" customFormat="1" x14ac:dyDescent="0.25">
      <c r="A72" s="1266"/>
      <c r="B72" s="1269"/>
      <c r="C72" s="1273"/>
      <c r="D72" s="1261"/>
      <c r="E72" s="206" t="s">
        <v>1650</v>
      </c>
      <c r="F72" s="939" t="s">
        <v>1651</v>
      </c>
      <c r="G72" s="252">
        <v>1.53</v>
      </c>
      <c r="H72" s="183" t="s">
        <v>1652</v>
      </c>
      <c r="I72" s="172"/>
      <c r="J72" s="535"/>
      <c r="K72" s="535"/>
      <c r="L72" s="173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</row>
    <row r="73" spans="1:32" s="149" customFormat="1" x14ac:dyDescent="0.25">
      <c r="A73" s="1266"/>
      <c r="B73" s="1269"/>
      <c r="C73" s="250" t="s">
        <v>1605</v>
      </c>
      <c r="D73" s="939" t="s">
        <v>1606</v>
      </c>
      <c r="E73" s="170" t="s">
        <v>1653</v>
      </c>
      <c r="F73" s="170" t="s">
        <v>1654</v>
      </c>
      <c r="G73" s="170">
        <v>0.25</v>
      </c>
      <c r="H73" s="183" t="s">
        <v>1652</v>
      </c>
      <c r="I73" s="172"/>
      <c r="J73" s="535"/>
      <c r="K73" s="535"/>
      <c r="L73" s="173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</row>
    <row r="74" spans="1:32" s="149" customFormat="1" ht="30" x14ac:dyDescent="0.25">
      <c r="A74" s="1266"/>
      <c r="B74" s="1269"/>
      <c r="C74" s="250" t="s">
        <v>1615</v>
      </c>
      <c r="D74" s="939" t="s">
        <v>1616</v>
      </c>
      <c r="E74" s="170" t="s">
        <v>1655</v>
      </c>
      <c r="F74" s="939" t="s">
        <v>1656</v>
      </c>
      <c r="G74" s="171">
        <v>1.53</v>
      </c>
      <c r="H74" s="172" t="s">
        <v>1657</v>
      </c>
      <c r="I74" s="174"/>
      <c r="J74" s="535"/>
      <c r="K74" s="535"/>
      <c r="L74" s="173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</row>
    <row r="75" spans="1:32" s="149" customFormat="1" ht="30" x14ac:dyDescent="0.25">
      <c r="A75" s="1266"/>
      <c r="B75" s="1269"/>
      <c r="C75" s="250" t="s">
        <v>1658</v>
      </c>
      <c r="D75" s="939" t="s">
        <v>1659</v>
      </c>
      <c r="E75" s="170" t="s">
        <v>1660</v>
      </c>
      <c r="F75" s="939" t="s">
        <v>1661</v>
      </c>
      <c r="G75" s="171">
        <v>1.95</v>
      </c>
      <c r="H75" s="172" t="s">
        <v>1662</v>
      </c>
      <c r="I75" s="251"/>
      <c r="J75" s="538"/>
      <c r="K75" s="538"/>
      <c r="L75" s="168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</row>
    <row r="76" spans="1:32" s="149" customFormat="1" ht="30" x14ac:dyDescent="0.25">
      <c r="A76" s="1266"/>
      <c r="B76" s="1269"/>
      <c r="C76" s="235"/>
      <c r="D76" s="945"/>
      <c r="E76" s="170" t="s">
        <v>1663</v>
      </c>
      <c r="F76" s="939" t="s">
        <v>1664</v>
      </c>
      <c r="G76" s="171">
        <v>1.85</v>
      </c>
      <c r="H76" s="172" t="s">
        <v>1665</v>
      </c>
      <c r="I76" s="251"/>
      <c r="J76" s="538"/>
      <c r="K76" s="538"/>
      <c r="L76" s="168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</row>
    <row r="77" spans="1:32" s="149" customFormat="1" ht="45" x14ac:dyDescent="0.25">
      <c r="A77" s="1266"/>
      <c r="B77" s="1269"/>
      <c r="C77" s="235"/>
      <c r="D77" s="945"/>
      <c r="E77" s="170" t="s">
        <v>1666</v>
      </c>
      <c r="F77" s="939" t="s">
        <v>1667</v>
      </c>
      <c r="G77" s="171">
        <v>2.5</v>
      </c>
      <c r="H77" s="172" t="s">
        <v>1668</v>
      </c>
      <c r="I77" s="251"/>
      <c r="J77" s="538"/>
      <c r="K77" s="538"/>
      <c r="L77" s="168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</row>
    <row r="78" spans="1:32" s="149" customFormat="1" ht="30" x14ac:dyDescent="0.25">
      <c r="A78" s="1266"/>
      <c r="B78" s="1269"/>
      <c r="C78" s="235"/>
      <c r="D78" s="945"/>
      <c r="E78" s="170" t="s">
        <v>1669</v>
      </c>
      <c r="F78" s="939" t="s">
        <v>1670</v>
      </c>
      <c r="G78" s="171">
        <v>2.4500000000000002</v>
      </c>
      <c r="H78" s="172" t="s">
        <v>1671</v>
      </c>
      <c r="I78" s="251"/>
      <c r="J78" s="538"/>
      <c r="K78" s="538"/>
      <c r="L78" s="168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</row>
    <row r="79" spans="1:32" s="149" customFormat="1" ht="30" x14ac:dyDescent="0.25">
      <c r="A79" s="1266"/>
      <c r="B79" s="1269"/>
      <c r="C79" s="235"/>
      <c r="D79" s="945"/>
      <c r="E79" s="170" t="s">
        <v>1672</v>
      </c>
      <c r="F79" s="939" t="s">
        <v>1673</v>
      </c>
      <c r="G79" s="171">
        <v>3.25</v>
      </c>
      <c r="H79" s="172" t="s">
        <v>1674</v>
      </c>
      <c r="I79" s="251"/>
      <c r="J79" s="538"/>
      <c r="K79" s="538"/>
      <c r="L79" s="168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</row>
    <row r="80" spans="1:32" s="149" customFormat="1" ht="30" x14ac:dyDescent="0.25">
      <c r="A80" s="1266"/>
      <c r="B80" s="1269"/>
      <c r="C80" s="235"/>
      <c r="D80" s="945"/>
      <c r="E80" s="170" t="s">
        <v>1675</v>
      </c>
      <c r="F80" s="939" t="s">
        <v>1676</v>
      </c>
      <c r="G80" s="171">
        <v>3.35</v>
      </c>
      <c r="H80" s="172" t="s">
        <v>1677</v>
      </c>
      <c r="I80" s="251"/>
      <c r="J80" s="538"/>
      <c r="K80" s="538"/>
      <c r="L80" s="168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</row>
    <row r="81" spans="1:32" s="149" customFormat="1" ht="30" x14ac:dyDescent="0.25">
      <c r="A81" s="1266"/>
      <c r="B81" s="1269"/>
      <c r="C81" s="235"/>
      <c r="D81" s="945"/>
      <c r="E81" s="170" t="s">
        <v>1678</v>
      </c>
      <c r="F81" s="939" t="s">
        <v>1679</v>
      </c>
      <c r="G81" s="171">
        <v>3.75</v>
      </c>
      <c r="H81" s="172" t="s">
        <v>1680</v>
      </c>
      <c r="I81" s="251"/>
      <c r="J81" s="538"/>
      <c r="K81" s="538"/>
      <c r="L81" s="168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</row>
    <row r="82" spans="1:32" s="149" customFormat="1" ht="30" x14ac:dyDescent="0.25">
      <c r="A82" s="1266"/>
      <c r="B82" s="1269"/>
      <c r="C82" s="235"/>
      <c r="D82" s="945"/>
      <c r="E82" s="170" t="s">
        <v>1681</v>
      </c>
      <c r="F82" s="939" t="s">
        <v>1682</v>
      </c>
      <c r="G82" s="171">
        <v>4</v>
      </c>
      <c r="H82" s="172" t="s">
        <v>1683</v>
      </c>
      <c r="I82" s="251"/>
      <c r="J82" s="538"/>
      <c r="K82" s="538"/>
      <c r="L82" s="168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</row>
    <row r="83" spans="1:32" s="149" customFormat="1" ht="15.75" thickBot="1" x14ac:dyDescent="0.3">
      <c r="A83" s="1267"/>
      <c r="B83" s="1270"/>
      <c r="C83" s="235"/>
      <c r="D83" s="930"/>
      <c r="E83" s="943"/>
      <c r="F83" s="186" t="s">
        <v>1548</v>
      </c>
      <c r="G83" s="182"/>
      <c r="H83" s="253" t="s">
        <v>1549</v>
      </c>
      <c r="I83" s="254" t="s">
        <v>1684</v>
      </c>
      <c r="J83" s="532">
        <v>575.41</v>
      </c>
      <c r="K83" s="532">
        <v>431.56</v>
      </c>
      <c r="L83" s="255" t="s">
        <v>1685</v>
      </c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</row>
    <row r="84" spans="1:32" s="149" customFormat="1" x14ac:dyDescent="0.25">
      <c r="A84" s="1265" t="s">
        <v>1686</v>
      </c>
      <c r="B84" s="1268" t="s">
        <v>1687</v>
      </c>
      <c r="C84" s="256" t="s">
        <v>1688</v>
      </c>
      <c r="D84" s="192" t="s">
        <v>1689</v>
      </c>
      <c r="E84" s="946" t="s">
        <v>1533</v>
      </c>
      <c r="F84" s="929" t="s">
        <v>1534</v>
      </c>
      <c r="G84" s="193">
        <v>1.95</v>
      </c>
      <c r="H84" s="940" t="s">
        <v>1535</v>
      </c>
      <c r="I84" s="257"/>
      <c r="J84" s="543"/>
      <c r="K84" s="543"/>
      <c r="L84" s="258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</row>
    <row r="85" spans="1:32" s="149" customFormat="1" x14ac:dyDescent="0.25">
      <c r="A85" s="1266"/>
      <c r="B85" s="1269"/>
      <c r="C85" s="250" t="s">
        <v>1690</v>
      </c>
      <c r="D85" s="939" t="s">
        <v>1691</v>
      </c>
      <c r="E85" s="170" t="s">
        <v>1536</v>
      </c>
      <c r="F85" s="939" t="s">
        <v>1537</v>
      </c>
      <c r="G85" s="171">
        <v>1.95</v>
      </c>
      <c r="H85" s="172" t="s">
        <v>1535</v>
      </c>
      <c r="I85" s="179"/>
      <c r="J85" s="224"/>
      <c r="K85" s="224"/>
      <c r="L85" s="181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</row>
    <row r="86" spans="1:32" s="149" customFormat="1" ht="30" x14ac:dyDescent="0.25">
      <c r="A86" s="1266"/>
      <c r="B86" s="1269"/>
      <c r="C86" s="250" t="s">
        <v>1692</v>
      </c>
      <c r="D86" s="206" t="s">
        <v>1693</v>
      </c>
      <c r="E86" s="170" t="s">
        <v>1538</v>
      </c>
      <c r="F86" s="939" t="s">
        <v>1539</v>
      </c>
      <c r="G86" s="171">
        <v>1.68</v>
      </c>
      <c r="H86" s="172" t="s">
        <v>1535</v>
      </c>
      <c r="I86" s="179"/>
      <c r="J86" s="224"/>
      <c r="K86" s="224"/>
      <c r="L86" s="181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</row>
    <row r="87" spans="1:32" s="149" customFormat="1" ht="30" x14ac:dyDescent="0.25">
      <c r="A87" s="1266"/>
      <c r="B87" s="1269"/>
      <c r="C87" s="250" t="s">
        <v>1694</v>
      </c>
      <c r="D87" s="939" t="s">
        <v>1695</v>
      </c>
      <c r="E87" s="170" t="s">
        <v>1554</v>
      </c>
      <c r="F87" s="939" t="s">
        <v>1555</v>
      </c>
      <c r="G87" s="171">
        <v>1.37</v>
      </c>
      <c r="H87" s="172" t="s">
        <v>1696</v>
      </c>
      <c r="I87" s="179"/>
      <c r="J87" s="224"/>
      <c r="K87" s="224"/>
      <c r="L87" s="181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</row>
    <row r="88" spans="1:32" s="149" customFormat="1" ht="60" x14ac:dyDescent="0.25">
      <c r="A88" s="1266"/>
      <c r="B88" s="1269"/>
      <c r="C88" s="250" t="s">
        <v>1697</v>
      </c>
      <c r="D88" s="939" t="s">
        <v>1698</v>
      </c>
      <c r="E88" s="943" t="s">
        <v>1557</v>
      </c>
      <c r="F88" s="933" t="s">
        <v>1558</v>
      </c>
      <c r="G88" s="171">
        <v>1.37</v>
      </c>
      <c r="H88" s="172" t="s">
        <v>1696</v>
      </c>
      <c r="I88" s="179"/>
      <c r="J88" s="224"/>
      <c r="K88" s="224"/>
      <c r="L88" s="181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</row>
    <row r="89" spans="1:32" s="149" customFormat="1" x14ac:dyDescent="0.25">
      <c r="A89" s="1266"/>
      <c r="B89" s="1269"/>
      <c r="C89" s="250" t="s">
        <v>1699</v>
      </c>
      <c r="D89" s="939" t="s">
        <v>1700</v>
      </c>
      <c r="E89" s="170" t="s">
        <v>1559</v>
      </c>
      <c r="F89" s="939" t="s">
        <v>1560</v>
      </c>
      <c r="G89" s="171">
        <v>1.18</v>
      </c>
      <c r="H89" s="172" t="s">
        <v>1696</v>
      </c>
      <c r="I89" s="179"/>
      <c r="J89" s="224"/>
      <c r="K89" s="224"/>
      <c r="L89" s="181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</row>
    <row r="90" spans="1:32" s="149" customFormat="1" x14ac:dyDescent="0.25">
      <c r="A90" s="1266"/>
      <c r="B90" s="1269"/>
      <c r="C90" s="250" t="s">
        <v>1701</v>
      </c>
      <c r="D90" s="939" t="s">
        <v>1702</v>
      </c>
      <c r="E90" s="259"/>
      <c r="F90" s="231" t="s">
        <v>1561</v>
      </c>
      <c r="G90" s="165"/>
      <c r="H90" s="166"/>
      <c r="I90" s="172"/>
      <c r="J90" s="535"/>
      <c r="K90" s="535"/>
      <c r="L90" s="173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</row>
    <row r="91" spans="1:32" s="149" customFormat="1" x14ac:dyDescent="0.25">
      <c r="A91" s="1266"/>
      <c r="B91" s="1269"/>
      <c r="C91" s="250" t="s">
        <v>1703</v>
      </c>
      <c r="D91" s="939" t="s">
        <v>1704</v>
      </c>
      <c r="E91" s="170" t="s">
        <v>1570</v>
      </c>
      <c r="F91" s="939" t="s">
        <v>1571</v>
      </c>
      <c r="G91" s="171">
        <v>0.42</v>
      </c>
      <c r="H91" s="172" t="s">
        <v>1556</v>
      </c>
      <c r="I91" s="172"/>
      <c r="J91" s="535"/>
      <c r="K91" s="535"/>
      <c r="L91" s="173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</row>
    <row r="92" spans="1:32" s="149" customFormat="1" x14ac:dyDescent="0.25">
      <c r="A92" s="1266"/>
      <c r="B92" s="1269"/>
      <c r="C92" s="1272" t="s">
        <v>1705</v>
      </c>
      <c r="D92" s="1259" t="s">
        <v>1706</v>
      </c>
      <c r="E92" s="170" t="s">
        <v>1562</v>
      </c>
      <c r="F92" s="939" t="s">
        <v>1563</v>
      </c>
      <c r="G92" s="171">
        <v>0.75</v>
      </c>
      <c r="H92" s="172" t="s">
        <v>1707</v>
      </c>
      <c r="I92" s="172"/>
      <c r="J92" s="535"/>
      <c r="K92" s="535"/>
      <c r="L92" s="173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</row>
    <row r="93" spans="1:32" s="149" customFormat="1" x14ac:dyDescent="0.25">
      <c r="A93" s="1266"/>
      <c r="B93" s="1269"/>
      <c r="C93" s="1273"/>
      <c r="D93" s="1261"/>
      <c r="E93" s="170" t="s">
        <v>1565</v>
      </c>
      <c r="F93" s="939" t="s">
        <v>1566</v>
      </c>
      <c r="G93" s="171">
        <v>0.75</v>
      </c>
      <c r="H93" s="172" t="s">
        <v>1708</v>
      </c>
      <c r="I93" s="172"/>
      <c r="J93" s="535"/>
      <c r="K93" s="535"/>
      <c r="L93" s="173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  <c r="AF93" s="147"/>
    </row>
    <row r="94" spans="1:32" s="149" customFormat="1" x14ac:dyDescent="0.25">
      <c r="A94" s="1266"/>
      <c r="B94" s="1269"/>
      <c r="C94" s="1272" t="s">
        <v>1709</v>
      </c>
      <c r="D94" s="1259" t="s">
        <v>1710</v>
      </c>
      <c r="E94" s="938" t="s">
        <v>1567</v>
      </c>
      <c r="F94" s="937" t="s">
        <v>1568</v>
      </c>
      <c r="G94" s="203">
        <v>0.93</v>
      </c>
      <c r="H94" s="172" t="s">
        <v>1564</v>
      </c>
      <c r="I94" s="172"/>
      <c r="J94" s="535"/>
      <c r="K94" s="535"/>
      <c r="L94" s="173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  <c r="AF94" s="147"/>
    </row>
    <row r="95" spans="1:32" s="149" customFormat="1" x14ac:dyDescent="0.25">
      <c r="A95" s="1266"/>
      <c r="B95" s="1269"/>
      <c r="C95" s="1273"/>
      <c r="D95" s="1261"/>
      <c r="E95" s="170"/>
      <c r="F95" s="177" t="s">
        <v>1572</v>
      </c>
      <c r="G95" s="171"/>
      <c r="H95" s="172"/>
      <c r="I95" s="172"/>
      <c r="J95" s="535"/>
      <c r="K95" s="535"/>
      <c r="L95" s="173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</row>
    <row r="96" spans="1:32" s="149" customFormat="1" x14ac:dyDescent="0.25">
      <c r="A96" s="1266"/>
      <c r="B96" s="1269"/>
      <c r="C96" s="1274" t="s">
        <v>1552</v>
      </c>
      <c r="D96" s="1259" t="s">
        <v>1711</v>
      </c>
      <c r="E96" s="170" t="s">
        <v>1573</v>
      </c>
      <c r="F96" s="939" t="s">
        <v>1574</v>
      </c>
      <c r="G96" s="171">
        <v>0.96</v>
      </c>
      <c r="H96" s="172" t="s">
        <v>1712</v>
      </c>
      <c r="I96" s="172"/>
      <c r="J96" s="535"/>
      <c r="K96" s="535"/>
      <c r="L96" s="173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</row>
    <row r="97" spans="1:32" s="149" customFormat="1" x14ac:dyDescent="0.25">
      <c r="A97" s="1266"/>
      <c r="B97" s="1269"/>
      <c r="C97" s="1275"/>
      <c r="D97" s="1261"/>
      <c r="E97" s="170" t="s">
        <v>1576</v>
      </c>
      <c r="F97" s="939" t="s">
        <v>1577</v>
      </c>
      <c r="G97" s="171">
        <v>0.31</v>
      </c>
      <c r="H97" s="172" t="s">
        <v>1713</v>
      </c>
      <c r="I97" s="174"/>
      <c r="J97" s="535"/>
      <c r="K97" s="535"/>
      <c r="L97" s="173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</row>
    <row r="98" spans="1:32" s="149" customFormat="1" x14ac:dyDescent="0.25">
      <c r="A98" s="1266"/>
      <c r="B98" s="1269"/>
      <c r="C98" s="235"/>
      <c r="D98" s="945"/>
      <c r="E98" s="170" t="s">
        <v>1579</v>
      </c>
      <c r="F98" s="939" t="s">
        <v>1580</v>
      </c>
      <c r="G98" s="171">
        <v>0.5</v>
      </c>
      <c r="H98" s="172" t="s">
        <v>1714</v>
      </c>
      <c r="I98" s="166"/>
      <c r="J98" s="538"/>
      <c r="K98" s="538"/>
      <c r="L98" s="173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</row>
    <row r="99" spans="1:32" s="149" customFormat="1" x14ac:dyDescent="0.25">
      <c r="A99" s="1266"/>
      <c r="B99" s="1269"/>
      <c r="C99" s="235"/>
      <c r="D99" s="945"/>
      <c r="E99" s="170" t="s">
        <v>1715</v>
      </c>
      <c r="F99" s="934" t="s">
        <v>1716</v>
      </c>
      <c r="G99" s="165">
        <v>0.03</v>
      </c>
      <c r="H99" s="166" t="s">
        <v>1717</v>
      </c>
      <c r="I99" s="166"/>
      <c r="J99" s="538"/>
      <c r="K99" s="538"/>
      <c r="L99" s="173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</row>
    <row r="100" spans="1:32" s="149" customFormat="1" x14ac:dyDescent="0.25">
      <c r="A100" s="1266"/>
      <c r="B100" s="1269"/>
      <c r="C100" s="235"/>
      <c r="D100" s="945"/>
      <c r="E100" s="170" t="s">
        <v>1718</v>
      </c>
      <c r="F100" s="933" t="s">
        <v>1719</v>
      </c>
      <c r="G100" s="171">
        <v>0.21</v>
      </c>
      <c r="H100" s="172" t="s">
        <v>1696</v>
      </c>
      <c r="I100" s="166"/>
      <c r="J100" s="538"/>
      <c r="K100" s="538"/>
      <c r="L100" s="173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</row>
    <row r="101" spans="1:32" s="149" customFormat="1" ht="30" x14ac:dyDescent="0.25">
      <c r="A101" s="1266"/>
      <c r="B101" s="1269"/>
      <c r="C101" s="235"/>
      <c r="D101" s="945"/>
      <c r="E101" s="206" t="s">
        <v>1720</v>
      </c>
      <c r="F101" s="939" t="s">
        <v>1721</v>
      </c>
      <c r="G101" s="260">
        <v>0.92</v>
      </c>
      <c r="H101" s="172" t="s">
        <v>1722</v>
      </c>
      <c r="I101" s="172"/>
      <c r="J101" s="535"/>
      <c r="K101" s="535"/>
      <c r="L101" s="173"/>
      <c r="M101" s="147"/>
      <c r="N101" s="147"/>
      <c r="O101" s="147"/>
      <c r="P101" s="147"/>
      <c r="Q101" s="147"/>
      <c r="R101" s="147"/>
      <c r="S101" s="147"/>
      <c r="T101" s="147"/>
      <c r="U101" s="147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</row>
    <row r="102" spans="1:32" s="149" customFormat="1" ht="30" x14ac:dyDescent="0.25">
      <c r="A102" s="1266"/>
      <c r="B102" s="1269"/>
      <c r="C102" s="235"/>
      <c r="D102" s="945"/>
      <c r="E102" s="206" t="s">
        <v>1723</v>
      </c>
      <c r="F102" s="939" t="s">
        <v>1724</v>
      </c>
      <c r="G102" s="171">
        <v>1.71</v>
      </c>
      <c r="H102" s="172" t="s">
        <v>1725</v>
      </c>
      <c r="I102" s="172"/>
      <c r="J102" s="535"/>
      <c r="K102" s="535"/>
      <c r="L102" s="173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</row>
    <row r="103" spans="1:32" s="149" customFormat="1" x14ac:dyDescent="0.25">
      <c r="A103" s="1266"/>
      <c r="B103" s="1269"/>
      <c r="C103" s="235"/>
      <c r="D103" s="945"/>
      <c r="E103" s="170" t="s">
        <v>1718</v>
      </c>
      <c r="F103" s="934" t="s">
        <v>1726</v>
      </c>
      <c r="G103" s="171">
        <v>0.46</v>
      </c>
      <c r="H103" s="172" t="s">
        <v>1585</v>
      </c>
      <c r="I103" s="251"/>
      <c r="J103" s="538"/>
      <c r="K103" s="538"/>
      <c r="L103" s="168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</row>
    <row r="104" spans="1:32" s="149" customFormat="1" x14ac:dyDescent="0.25">
      <c r="A104" s="1266"/>
      <c r="B104" s="1269"/>
      <c r="C104" s="235"/>
      <c r="D104" s="945"/>
      <c r="E104" s="170" t="s">
        <v>1727</v>
      </c>
      <c r="F104" s="939" t="s">
        <v>1728</v>
      </c>
      <c r="G104" s="171">
        <v>2</v>
      </c>
      <c r="H104" s="172" t="s">
        <v>1674</v>
      </c>
      <c r="I104" s="251"/>
      <c r="J104" s="538"/>
      <c r="K104" s="538"/>
      <c r="L104" s="168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</row>
    <row r="105" spans="1:32" s="149" customFormat="1" ht="30" x14ac:dyDescent="0.25">
      <c r="A105" s="1266"/>
      <c r="B105" s="1269"/>
      <c r="C105" s="235"/>
      <c r="D105" s="945"/>
      <c r="E105" s="170" t="s">
        <v>1729</v>
      </c>
      <c r="F105" s="939" t="s">
        <v>1730</v>
      </c>
      <c r="G105" s="171">
        <v>3.55</v>
      </c>
      <c r="H105" s="172" t="s">
        <v>1731</v>
      </c>
      <c r="I105" s="251"/>
      <c r="J105" s="538"/>
      <c r="K105" s="538"/>
      <c r="L105" s="168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</row>
    <row r="106" spans="1:32" s="149" customFormat="1" ht="30" x14ac:dyDescent="0.25">
      <c r="A106" s="1266"/>
      <c r="B106" s="1269"/>
      <c r="C106" s="950"/>
      <c r="D106" s="945"/>
      <c r="E106" s="170" t="s">
        <v>1732</v>
      </c>
      <c r="F106" s="939" t="s">
        <v>1733</v>
      </c>
      <c r="G106" s="170">
        <v>0.5</v>
      </c>
      <c r="H106" s="261" t="s">
        <v>1648</v>
      </c>
      <c r="I106" s="251"/>
      <c r="J106" s="538"/>
      <c r="K106" s="538"/>
      <c r="L106" s="168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</row>
    <row r="107" spans="1:32" s="149" customFormat="1" x14ac:dyDescent="0.25">
      <c r="A107" s="1266"/>
      <c r="B107" s="1269"/>
      <c r="C107" s="950"/>
      <c r="D107" s="945"/>
      <c r="E107" s="170" t="s">
        <v>1734</v>
      </c>
      <c r="F107" s="933" t="s">
        <v>1735</v>
      </c>
      <c r="G107" s="171">
        <v>1.1599999999999999</v>
      </c>
      <c r="H107" s="172" t="s">
        <v>1736</v>
      </c>
      <c r="I107" s="251"/>
      <c r="J107" s="538"/>
      <c r="K107" s="538"/>
      <c r="L107" s="168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</row>
    <row r="108" spans="1:32" s="149" customFormat="1" x14ac:dyDescent="0.25">
      <c r="A108" s="1266"/>
      <c r="B108" s="1269"/>
      <c r="C108" s="950"/>
      <c r="D108" s="945"/>
      <c r="E108" s="170" t="s">
        <v>1737</v>
      </c>
      <c r="F108" s="939" t="s">
        <v>1738</v>
      </c>
      <c r="G108" s="171">
        <v>1.7</v>
      </c>
      <c r="H108" s="172" t="s">
        <v>1739</v>
      </c>
      <c r="I108" s="172"/>
      <c r="J108" s="538"/>
      <c r="K108" s="538"/>
      <c r="L108" s="168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/>
      <c r="AF108" s="147"/>
    </row>
    <row r="109" spans="1:32" s="149" customFormat="1" x14ac:dyDescent="0.25">
      <c r="A109" s="1266"/>
      <c r="B109" s="1269"/>
      <c r="C109" s="950"/>
      <c r="D109" s="945"/>
      <c r="E109" s="170" t="s">
        <v>1650</v>
      </c>
      <c r="F109" s="939" t="s">
        <v>1651</v>
      </c>
      <c r="G109" s="171">
        <v>1.53</v>
      </c>
      <c r="H109" s="172" t="s">
        <v>1556</v>
      </c>
      <c r="I109" s="172"/>
      <c r="J109" s="538"/>
      <c r="K109" s="538"/>
      <c r="L109" s="168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</row>
    <row r="110" spans="1:32" s="149" customFormat="1" x14ac:dyDescent="0.25">
      <c r="A110" s="1266"/>
      <c r="B110" s="1269"/>
      <c r="C110" s="950"/>
      <c r="D110" s="945"/>
      <c r="E110" s="170" t="s">
        <v>1653</v>
      </c>
      <c r="F110" s="939" t="s">
        <v>1654</v>
      </c>
      <c r="G110" s="171">
        <v>0.25</v>
      </c>
      <c r="H110" s="172" t="s">
        <v>1556</v>
      </c>
      <c r="I110" s="251"/>
      <c r="J110" s="538"/>
      <c r="K110" s="538"/>
      <c r="L110" s="168"/>
      <c r="M110" s="14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</row>
    <row r="111" spans="1:32" s="149" customFormat="1" ht="30" x14ac:dyDescent="0.25">
      <c r="A111" s="1266"/>
      <c r="B111" s="1269"/>
      <c r="C111" s="950"/>
      <c r="D111" s="945"/>
      <c r="E111" s="170" t="s">
        <v>1655</v>
      </c>
      <c r="F111" s="939" t="s">
        <v>1656</v>
      </c>
      <c r="G111" s="171">
        <v>1.53</v>
      </c>
      <c r="H111" s="172" t="s">
        <v>1622</v>
      </c>
      <c r="I111" s="174"/>
      <c r="J111" s="535"/>
      <c r="K111" s="535"/>
      <c r="L111" s="173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  <c r="AF111" s="147"/>
    </row>
    <row r="112" spans="1:32" s="149" customFormat="1" ht="30" x14ac:dyDescent="0.25">
      <c r="A112" s="1266"/>
      <c r="B112" s="1269"/>
      <c r="C112" s="950"/>
      <c r="D112" s="945"/>
      <c r="E112" s="170" t="s">
        <v>1660</v>
      </c>
      <c r="F112" s="933" t="s">
        <v>1661</v>
      </c>
      <c r="G112" s="171">
        <v>1.95</v>
      </c>
      <c r="H112" s="172" t="s">
        <v>1717</v>
      </c>
      <c r="I112" s="251"/>
      <c r="J112" s="538"/>
      <c r="K112" s="538"/>
      <c r="L112" s="168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</row>
    <row r="113" spans="1:32" s="149" customFormat="1" ht="30" x14ac:dyDescent="0.25">
      <c r="A113" s="1266"/>
      <c r="B113" s="1269"/>
      <c r="C113" s="950"/>
      <c r="D113" s="945"/>
      <c r="E113" s="170" t="s">
        <v>1663</v>
      </c>
      <c r="F113" s="939" t="s">
        <v>1664</v>
      </c>
      <c r="G113" s="171">
        <v>1.85</v>
      </c>
      <c r="H113" s="172" t="s">
        <v>1740</v>
      </c>
      <c r="I113" s="251"/>
      <c r="J113" s="538"/>
      <c r="K113" s="538"/>
      <c r="L113" s="168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</row>
    <row r="114" spans="1:32" s="149" customFormat="1" ht="45" x14ac:dyDescent="0.25">
      <c r="A114" s="1266"/>
      <c r="B114" s="1269"/>
      <c r="C114" s="950"/>
      <c r="D114" s="945"/>
      <c r="E114" s="170" t="s">
        <v>1666</v>
      </c>
      <c r="F114" s="939" t="s">
        <v>1667</v>
      </c>
      <c r="G114" s="171">
        <v>2.5</v>
      </c>
      <c r="H114" s="172" t="s">
        <v>1741</v>
      </c>
      <c r="I114" s="251"/>
      <c r="J114" s="538"/>
      <c r="K114" s="538"/>
      <c r="L114" s="168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</row>
    <row r="115" spans="1:32" s="149" customFormat="1" ht="30" x14ac:dyDescent="0.25">
      <c r="A115" s="1266"/>
      <c r="B115" s="1269"/>
      <c r="C115" s="950"/>
      <c r="D115" s="945"/>
      <c r="E115" s="170" t="s">
        <v>1669</v>
      </c>
      <c r="F115" s="939" t="s">
        <v>1670</v>
      </c>
      <c r="G115" s="171">
        <v>2.4500000000000002</v>
      </c>
      <c r="H115" s="172" t="s">
        <v>1742</v>
      </c>
      <c r="I115" s="251"/>
      <c r="J115" s="538"/>
      <c r="K115" s="538"/>
      <c r="L115" s="168"/>
      <c r="M115" s="147"/>
      <c r="N115" s="147"/>
      <c r="O115" s="147"/>
      <c r="P115" s="147"/>
      <c r="Q115" s="147"/>
      <c r="R115" s="147"/>
      <c r="S115" s="147"/>
      <c r="T115" s="147"/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  <c r="AF115" s="147"/>
    </row>
    <row r="116" spans="1:32" s="149" customFormat="1" ht="30" x14ac:dyDescent="0.25">
      <c r="A116" s="1266"/>
      <c r="B116" s="1269"/>
      <c r="C116" s="950"/>
      <c r="D116" s="945"/>
      <c r="E116" s="170" t="s">
        <v>1672</v>
      </c>
      <c r="F116" s="939" t="s">
        <v>1673</v>
      </c>
      <c r="G116" s="171">
        <v>3.25</v>
      </c>
      <c r="H116" s="172" t="s">
        <v>1743</v>
      </c>
      <c r="I116" s="174"/>
      <c r="J116" s="535"/>
      <c r="K116" s="535"/>
      <c r="L116" s="262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</row>
    <row r="117" spans="1:32" s="149" customFormat="1" ht="30" x14ac:dyDescent="0.25">
      <c r="A117" s="1266"/>
      <c r="B117" s="1269"/>
      <c r="C117" s="950"/>
      <c r="D117" s="945"/>
      <c r="E117" s="170" t="s">
        <v>1675</v>
      </c>
      <c r="F117" s="939" t="s">
        <v>1676</v>
      </c>
      <c r="G117" s="171">
        <v>3.35</v>
      </c>
      <c r="H117" s="172" t="s">
        <v>1744</v>
      </c>
      <c r="I117" s="174"/>
      <c r="J117" s="535"/>
      <c r="K117" s="535"/>
      <c r="L117" s="262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</row>
    <row r="118" spans="1:32" s="149" customFormat="1" ht="30" x14ac:dyDescent="0.25">
      <c r="A118" s="1266"/>
      <c r="B118" s="1269"/>
      <c r="C118" s="950"/>
      <c r="D118" s="945"/>
      <c r="E118" s="170" t="s">
        <v>1678</v>
      </c>
      <c r="F118" s="939" t="s">
        <v>1679</v>
      </c>
      <c r="G118" s="171">
        <v>3.75</v>
      </c>
      <c r="H118" s="172" t="s">
        <v>1745</v>
      </c>
      <c r="I118" s="251"/>
      <c r="J118" s="538"/>
      <c r="K118" s="538"/>
      <c r="L118" s="262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</row>
    <row r="119" spans="1:32" s="149" customFormat="1" ht="30" x14ac:dyDescent="0.25">
      <c r="A119" s="1266"/>
      <c r="B119" s="1269"/>
      <c r="C119" s="950"/>
      <c r="D119" s="945"/>
      <c r="E119" s="170" t="s">
        <v>1681</v>
      </c>
      <c r="F119" s="939" t="s">
        <v>1682</v>
      </c>
      <c r="G119" s="171">
        <v>4</v>
      </c>
      <c r="H119" s="172" t="s">
        <v>1746</v>
      </c>
      <c r="I119" s="251"/>
      <c r="J119" s="538"/>
      <c r="K119" s="538"/>
      <c r="L119" s="168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</row>
    <row r="120" spans="1:32" s="149" customFormat="1" x14ac:dyDescent="0.25">
      <c r="A120" s="1266"/>
      <c r="B120" s="1269"/>
      <c r="C120" s="950"/>
      <c r="D120" s="945"/>
      <c r="E120" s="170" t="s">
        <v>1747</v>
      </c>
      <c r="F120" s="939" t="s">
        <v>1748</v>
      </c>
      <c r="G120" s="171">
        <v>1.5</v>
      </c>
      <c r="H120" s="172" t="s">
        <v>1749</v>
      </c>
      <c r="I120" s="251"/>
      <c r="J120" s="538"/>
      <c r="K120" s="538"/>
      <c r="L120" s="263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</row>
    <row r="121" spans="1:32" s="149" customFormat="1" ht="15.75" thickBot="1" x14ac:dyDescent="0.3">
      <c r="A121" s="1267"/>
      <c r="B121" s="1270"/>
      <c r="C121" s="264"/>
      <c r="D121" s="265"/>
      <c r="E121" s="266"/>
      <c r="F121" s="267" t="s">
        <v>1548</v>
      </c>
      <c r="G121" s="268"/>
      <c r="H121" s="215" t="s">
        <v>1750</v>
      </c>
      <c r="I121" s="215" t="s">
        <v>1751</v>
      </c>
      <c r="J121" s="285">
        <v>1379.29</v>
      </c>
      <c r="K121" s="285">
        <v>1034.47</v>
      </c>
      <c r="L121" s="269" t="s">
        <v>1589</v>
      </c>
      <c r="M121" s="147"/>
      <c r="N121" s="147"/>
      <c r="O121" s="147"/>
      <c r="P121" s="147"/>
      <c r="Q121" s="147"/>
      <c r="R121" s="147"/>
      <c r="S121" s="147"/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F121" s="147"/>
    </row>
    <row r="122" spans="1:32" s="149" customFormat="1" x14ac:dyDescent="0.25">
      <c r="A122" s="1265" t="s">
        <v>1752</v>
      </c>
      <c r="B122" s="1268" t="s">
        <v>1753</v>
      </c>
      <c r="C122" s="948" t="s">
        <v>1688</v>
      </c>
      <c r="D122" s="192" t="s">
        <v>1689</v>
      </c>
      <c r="E122" s="945" t="s">
        <v>1533</v>
      </c>
      <c r="F122" s="930" t="s">
        <v>1534</v>
      </c>
      <c r="G122" s="247">
        <v>1.95</v>
      </c>
      <c r="H122" s="941" t="s">
        <v>1535</v>
      </c>
      <c r="I122" s="270"/>
      <c r="J122" s="542"/>
      <c r="K122" s="542"/>
      <c r="L122" s="249"/>
      <c r="M122" s="147"/>
      <c r="N122" s="147"/>
      <c r="O122" s="147"/>
      <c r="P122" s="147"/>
      <c r="Q122" s="147"/>
      <c r="R122" s="147"/>
      <c r="S122" s="147"/>
      <c r="T122" s="147"/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  <c r="AF122" s="147"/>
    </row>
    <row r="123" spans="1:32" s="149" customFormat="1" x14ac:dyDescent="0.25">
      <c r="A123" s="1266"/>
      <c r="B123" s="1269"/>
      <c r="C123" s="250" t="s">
        <v>1690</v>
      </c>
      <c r="D123" s="939" t="s">
        <v>1691</v>
      </c>
      <c r="E123" s="170" t="s">
        <v>1536</v>
      </c>
      <c r="F123" s="939" t="s">
        <v>1537</v>
      </c>
      <c r="G123" s="171">
        <v>1.95</v>
      </c>
      <c r="H123" s="172" t="s">
        <v>1535</v>
      </c>
      <c r="I123" s="179"/>
      <c r="J123" s="224"/>
      <c r="K123" s="224"/>
      <c r="L123" s="181"/>
      <c r="M123" s="147"/>
      <c r="N123" s="147"/>
      <c r="O123" s="147"/>
      <c r="P123" s="147"/>
      <c r="Q123" s="147"/>
      <c r="R123" s="147"/>
      <c r="S123" s="147"/>
      <c r="T123" s="147"/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  <c r="AF123" s="147"/>
    </row>
    <row r="124" spans="1:32" s="149" customFormat="1" ht="30" x14ac:dyDescent="0.25">
      <c r="A124" s="1266"/>
      <c r="B124" s="1269"/>
      <c r="C124" s="250" t="s">
        <v>1692</v>
      </c>
      <c r="D124" s="206" t="s">
        <v>1693</v>
      </c>
      <c r="E124" s="170" t="s">
        <v>1538</v>
      </c>
      <c r="F124" s="939" t="s">
        <v>1539</v>
      </c>
      <c r="G124" s="171">
        <v>1.68</v>
      </c>
      <c r="H124" s="172" t="s">
        <v>1535</v>
      </c>
      <c r="I124" s="179"/>
      <c r="J124" s="224"/>
      <c r="K124" s="224"/>
      <c r="L124" s="181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</row>
    <row r="125" spans="1:32" s="149" customFormat="1" ht="30" x14ac:dyDescent="0.25">
      <c r="A125" s="1266"/>
      <c r="B125" s="1269"/>
      <c r="C125" s="250" t="s">
        <v>1694</v>
      </c>
      <c r="D125" s="939" t="s">
        <v>1695</v>
      </c>
      <c r="E125" s="170" t="s">
        <v>1554</v>
      </c>
      <c r="F125" s="939" t="s">
        <v>1555</v>
      </c>
      <c r="G125" s="171">
        <v>1.37</v>
      </c>
      <c r="H125" s="172" t="s">
        <v>1696</v>
      </c>
      <c r="I125" s="179"/>
      <c r="J125" s="224"/>
      <c r="K125" s="224"/>
      <c r="L125" s="181"/>
      <c r="M125" s="147"/>
      <c r="N125" s="147"/>
      <c r="O125" s="147"/>
      <c r="P125" s="147"/>
      <c r="Q125" s="147"/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  <c r="AF125" s="147"/>
    </row>
    <row r="126" spans="1:32" s="149" customFormat="1" ht="60" x14ac:dyDescent="0.25">
      <c r="A126" s="1266"/>
      <c r="B126" s="1269"/>
      <c r="C126" s="250" t="s">
        <v>1697</v>
      </c>
      <c r="D126" s="939" t="s">
        <v>1698</v>
      </c>
      <c r="E126" s="943" t="s">
        <v>1557</v>
      </c>
      <c r="F126" s="933" t="s">
        <v>1558</v>
      </c>
      <c r="G126" s="171">
        <v>1.37</v>
      </c>
      <c r="H126" s="172" t="s">
        <v>1696</v>
      </c>
      <c r="I126" s="179"/>
      <c r="J126" s="224"/>
      <c r="K126" s="224"/>
      <c r="L126" s="181"/>
      <c r="M126" s="147"/>
      <c r="N126" s="147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  <c r="AF126" s="147"/>
    </row>
    <row r="127" spans="1:32" s="149" customFormat="1" x14ac:dyDescent="0.25">
      <c r="A127" s="1266"/>
      <c r="B127" s="1269"/>
      <c r="C127" s="250" t="s">
        <v>1699</v>
      </c>
      <c r="D127" s="939" t="s">
        <v>1700</v>
      </c>
      <c r="E127" s="170" t="s">
        <v>1559</v>
      </c>
      <c r="F127" s="939" t="s">
        <v>1560</v>
      </c>
      <c r="G127" s="171">
        <v>1.18</v>
      </c>
      <c r="H127" s="172" t="s">
        <v>1696</v>
      </c>
      <c r="I127" s="179"/>
      <c r="J127" s="224"/>
      <c r="K127" s="224"/>
      <c r="L127" s="181"/>
      <c r="M127" s="147"/>
      <c r="N127" s="147"/>
      <c r="O127" s="147"/>
      <c r="P127" s="147"/>
      <c r="Q127" s="147"/>
      <c r="R127" s="147"/>
      <c r="S127" s="147"/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  <c r="AF127" s="147"/>
    </row>
    <row r="128" spans="1:32" s="149" customFormat="1" x14ac:dyDescent="0.25">
      <c r="A128" s="1266"/>
      <c r="B128" s="1269"/>
      <c r="C128" s="250" t="s">
        <v>1701</v>
      </c>
      <c r="D128" s="939" t="s">
        <v>1702</v>
      </c>
      <c r="E128" s="259"/>
      <c r="F128" s="231" t="s">
        <v>1561</v>
      </c>
      <c r="G128" s="165"/>
      <c r="H128" s="166"/>
      <c r="I128" s="172"/>
      <c r="J128" s="535"/>
      <c r="K128" s="535"/>
      <c r="L128" s="173"/>
      <c r="M128" s="147"/>
      <c r="N128" s="147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  <c r="AF128" s="147"/>
    </row>
    <row r="129" spans="1:32" s="149" customFormat="1" x14ac:dyDescent="0.25">
      <c r="A129" s="1266"/>
      <c r="B129" s="1269"/>
      <c r="C129" s="250" t="s">
        <v>1703</v>
      </c>
      <c r="D129" s="939" t="s">
        <v>1704</v>
      </c>
      <c r="E129" s="170" t="s">
        <v>1570</v>
      </c>
      <c r="F129" s="939" t="s">
        <v>1571</v>
      </c>
      <c r="G129" s="171">
        <v>0.42</v>
      </c>
      <c r="H129" s="172" t="s">
        <v>1556</v>
      </c>
      <c r="I129" s="172"/>
      <c r="J129" s="535"/>
      <c r="K129" s="535"/>
      <c r="L129" s="173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  <c r="AF129" s="147"/>
    </row>
    <row r="130" spans="1:32" s="149" customFormat="1" ht="30" x14ac:dyDescent="0.25">
      <c r="A130" s="1266"/>
      <c r="B130" s="1269"/>
      <c r="C130" s="947" t="s">
        <v>1705</v>
      </c>
      <c r="D130" s="933" t="s">
        <v>1706</v>
      </c>
      <c r="E130" s="170" t="s">
        <v>1562</v>
      </c>
      <c r="F130" s="939" t="s">
        <v>1563</v>
      </c>
      <c r="G130" s="171">
        <v>0.75</v>
      </c>
      <c r="H130" s="172" t="s">
        <v>1707</v>
      </c>
      <c r="I130" s="172"/>
      <c r="J130" s="535"/>
      <c r="K130" s="535"/>
      <c r="L130" s="173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/>
      <c r="AF130" s="147"/>
    </row>
    <row r="131" spans="1:32" s="149" customFormat="1" ht="30" x14ac:dyDescent="0.25">
      <c r="A131" s="1266"/>
      <c r="B131" s="1269"/>
      <c r="C131" s="250" t="s">
        <v>1709</v>
      </c>
      <c r="D131" s="939" t="s">
        <v>1710</v>
      </c>
      <c r="E131" s="170" t="s">
        <v>1565</v>
      </c>
      <c r="F131" s="939" t="s">
        <v>1566</v>
      </c>
      <c r="G131" s="171">
        <v>0.75</v>
      </c>
      <c r="H131" s="172" t="s">
        <v>1708</v>
      </c>
      <c r="I131" s="172"/>
      <c r="J131" s="535"/>
      <c r="K131" s="535"/>
      <c r="L131" s="173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</row>
    <row r="132" spans="1:32" s="149" customFormat="1" ht="30" x14ac:dyDescent="0.25">
      <c r="A132" s="1266"/>
      <c r="B132" s="1269"/>
      <c r="C132" s="949" t="s">
        <v>1552</v>
      </c>
      <c r="D132" s="939" t="s">
        <v>1711</v>
      </c>
      <c r="E132" s="938" t="s">
        <v>1567</v>
      </c>
      <c r="F132" s="937" t="s">
        <v>1568</v>
      </c>
      <c r="G132" s="203">
        <v>0.93</v>
      </c>
      <c r="H132" s="172" t="s">
        <v>1564</v>
      </c>
      <c r="I132" s="172"/>
      <c r="J132" s="535"/>
      <c r="K132" s="535"/>
      <c r="L132" s="173"/>
      <c r="M132" s="147"/>
      <c r="N132" s="147"/>
      <c r="O132" s="147"/>
      <c r="P132" s="147"/>
      <c r="Q132" s="147"/>
      <c r="R132" s="147"/>
      <c r="S132" s="147"/>
      <c r="T132" s="147"/>
      <c r="U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/>
      <c r="AF132" s="147"/>
    </row>
    <row r="133" spans="1:32" s="149" customFormat="1" x14ac:dyDescent="0.25">
      <c r="A133" s="1266"/>
      <c r="B133" s="1269"/>
      <c r="C133" s="235"/>
      <c r="D133" s="945"/>
      <c r="E133" s="170"/>
      <c r="F133" s="177" t="s">
        <v>1572</v>
      </c>
      <c r="G133" s="171"/>
      <c r="H133" s="172"/>
      <c r="I133" s="166"/>
      <c r="J133" s="538"/>
      <c r="K133" s="538"/>
      <c r="L133" s="173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  <c r="AF133" s="147"/>
    </row>
    <row r="134" spans="1:32" s="149" customFormat="1" x14ac:dyDescent="0.25">
      <c r="A134" s="1266"/>
      <c r="B134" s="1269"/>
      <c r="C134" s="235"/>
      <c r="D134" s="930"/>
      <c r="E134" s="170" t="s">
        <v>1573</v>
      </c>
      <c r="F134" s="939" t="s">
        <v>1574</v>
      </c>
      <c r="G134" s="171">
        <v>0.96</v>
      </c>
      <c r="H134" s="172" t="s">
        <v>1754</v>
      </c>
      <c r="I134" s="166"/>
      <c r="J134" s="538"/>
      <c r="K134" s="538"/>
      <c r="L134" s="173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/>
      <c r="AF134" s="147"/>
    </row>
    <row r="135" spans="1:32" s="149" customFormat="1" x14ac:dyDescent="0.25">
      <c r="A135" s="1266"/>
      <c r="B135" s="1269"/>
      <c r="C135" s="235"/>
      <c r="D135" s="930"/>
      <c r="E135" s="170" t="s">
        <v>1576</v>
      </c>
      <c r="F135" s="939" t="s">
        <v>1577</v>
      </c>
      <c r="G135" s="171">
        <v>0.31</v>
      </c>
      <c r="H135" s="172" t="s">
        <v>1755</v>
      </c>
      <c r="I135" s="166"/>
      <c r="J135" s="538"/>
      <c r="K135" s="538"/>
      <c r="L135" s="173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  <c r="AF135" s="147"/>
    </row>
    <row r="136" spans="1:32" s="149" customFormat="1" x14ac:dyDescent="0.25">
      <c r="A136" s="1266"/>
      <c r="B136" s="1269"/>
      <c r="C136" s="235"/>
      <c r="D136" s="930"/>
      <c r="E136" s="170" t="s">
        <v>1579</v>
      </c>
      <c r="F136" s="939" t="s">
        <v>1580</v>
      </c>
      <c r="G136" s="171">
        <v>0.5</v>
      </c>
      <c r="H136" s="172" t="s">
        <v>1756</v>
      </c>
      <c r="I136" s="166"/>
      <c r="J136" s="538"/>
      <c r="K136" s="538"/>
      <c r="L136" s="173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  <c r="AF136" s="147"/>
    </row>
    <row r="137" spans="1:32" s="149" customFormat="1" x14ac:dyDescent="0.25">
      <c r="A137" s="1266"/>
      <c r="B137" s="1269"/>
      <c r="C137" s="235"/>
      <c r="D137" s="945"/>
      <c r="E137" s="170" t="s">
        <v>1715</v>
      </c>
      <c r="F137" s="934" t="s">
        <v>1716</v>
      </c>
      <c r="G137" s="165">
        <v>0.03</v>
      </c>
      <c r="H137" s="166" t="s">
        <v>1757</v>
      </c>
      <c r="I137" s="172"/>
      <c r="J137" s="535"/>
      <c r="K137" s="535"/>
      <c r="L137" s="173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/>
      <c r="AF137" s="147"/>
    </row>
    <row r="138" spans="1:32" s="149" customFormat="1" x14ac:dyDescent="0.25">
      <c r="A138" s="1266"/>
      <c r="B138" s="1269"/>
      <c r="C138" s="235"/>
      <c r="D138" s="945"/>
      <c r="E138" s="170" t="s">
        <v>1718</v>
      </c>
      <c r="F138" s="933" t="s">
        <v>1719</v>
      </c>
      <c r="G138" s="171">
        <v>0.21</v>
      </c>
      <c r="H138" s="172" t="s">
        <v>1696</v>
      </c>
      <c r="I138" s="251"/>
      <c r="J138" s="538"/>
      <c r="K138" s="538"/>
      <c r="L138" s="168"/>
      <c r="M138" s="147"/>
      <c r="N138" s="147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/>
      <c r="AF138" s="147"/>
    </row>
    <row r="139" spans="1:32" s="149" customFormat="1" ht="30" x14ac:dyDescent="0.25">
      <c r="A139" s="1266"/>
      <c r="B139" s="1269"/>
      <c r="C139" s="235"/>
      <c r="D139" s="945"/>
      <c r="E139" s="206" t="s">
        <v>1720</v>
      </c>
      <c r="F139" s="939" t="s">
        <v>1721</v>
      </c>
      <c r="G139" s="260">
        <v>0.92</v>
      </c>
      <c r="H139" s="172" t="s">
        <v>1758</v>
      </c>
      <c r="I139" s="251"/>
      <c r="J139" s="538"/>
      <c r="K139" s="538"/>
      <c r="L139" s="168"/>
      <c r="M139" s="147"/>
      <c r="N139" s="147"/>
      <c r="O139" s="147"/>
      <c r="P139" s="147"/>
      <c r="Q139" s="147"/>
      <c r="R139" s="147"/>
      <c r="S139" s="147"/>
      <c r="T139" s="147"/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/>
      <c r="AF139" s="147"/>
    </row>
    <row r="140" spans="1:32" s="149" customFormat="1" ht="30" x14ac:dyDescent="0.25">
      <c r="A140" s="1266"/>
      <c r="B140" s="1269"/>
      <c r="C140" s="235"/>
      <c r="D140" s="945"/>
      <c r="E140" s="206" t="s">
        <v>1723</v>
      </c>
      <c r="F140" s="934" t="s">
        <v>1724</v>
      </c>
      <c r="G140" s="260">
        <v>1.71</v>
      </c>
      <c r="H140" s="172" t="s">
        <v>1759</v>
      </c>
      <c r="I140" s="251"/>
      <c r="J140" s="538"/>
      <c r="K140" s="538"/>
      <c r="L140" s="168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  <c r="AF140" s="147"/>
    </row>
    <row r="141" spans="1:32" s="149" customFormat="1" x14ac:dyDescent="0.25">
      <c r="A141" s="1266"/>
      <c r="B141" s="1269"/>
      <c r="C141" s="235"/>
      <c r="D141" s="945"/>
      <c r="E141" s="170" t="s">
        <v>1718</v>
      </c>
      <c r="F141" s="934" t="s">
        <v>1726</v>
      </c>
      <c r="G141" s="171">
        <v>0.46</v>
      </c>
      <c r="H141" s="172" t="s">
        <v>1585</v>
      </c>
      <c r="I141" s="251"/>
      <c r="J141" s="538"/>
      <c r="K141" s="538"/>
      <c r="L141" s="168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/>
      <c r="AF141" s="147"/>
    </row>
    <row r="142" spans="1:32" s="149" customFormat="1" x14ac:dyDescent="0.25">
      <c r="A142" s="1266"/>
      <c r="B142" s="1269"/>
      <c r="C142" s="950"/>
      <c r="D142" s="945"/>
      <c r="E142" s="170" t="s">
        <v>1727</v>
      </c>
      <c r="F142" s="939" t="s">
        <v>1728</v>
      </c>
      <c r="G142" s="171">
        <v>2</v>
      </c>
      <c r="H142" s="172" t="s">
        <v>1760</v>
      </c>
      <c r="I142" s="251"/>
      <c r="J142" s="538"/>
      <c r="K142" s="538"/>
      <c r="L142" s="168"/>
      <c r="M142" s="147"/>
      <c r="N142" s="147"/>
      <c r="O142" s="147"/>
      <c r="P142" s="147"/>
      <c r="Q142" s="147"/>
      <c r="R142" s="147"/>
      <c r="S142" s="147"/>
      <c r="T142" s="147"/>
      <c r="U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/>
      <c r="AF142" s="147"/>
    </row>
    <row r="143" spans="1:32" s="149" customFormat="1" ht="30" x14ac:dyDescent="0.25">
      <c r="A143" s="1266"/>
      <c r="B143" s="1269"/>
      <c r="C143" s="950"/>
      <c r="D143" s="945"/>
      <c r="E143" s="170" t="s">
        <v>1729</v>
      </c>
      <c r="F143" s="939" t="s">
        <v>1730</v>
      </c>
      <c r="G143" s="171">
        <v>3.55</v>
      </c>
      <c r="H143" s="172" t="s">
        <v>1761</v>
      </c>
      <c r="I143" s="172"/>
      <c r="J143" s="538"/>
      <c r="K143" s="538"/>
      <c r="L143" s="168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/>
      <c r="AF143" s="147"/>
    </row>
    <row r="144" spans="1:32" s="149" customFormat="1" ht="30" x14ac:dyDescent="0.25">
      <c r="A144" s="1266"/>
      <c r="B144" s="1269"/>
      <c r="C144" s="950"/>
      <c r="D144" s="945"/>
      <c r="E144" s="170" t="s">
        <v>1732</v>
      </c>
      <c r="F144" s="939" t="s">
        <v>1733</v>
      </c>
      <c r="G144" s="170">
        <v>0.5</v>
      </c>
      <c r="H144" s="261" t="s">
        <v>1569</v>
      </c>
      <c r="I144" s="251"/>
      <c r="J144" s="538"/>
      <c r="K144" s="538"/>
      <c r="L144" s="168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/>
      <c r="AF144" s="147"/>
    </row>
    <row r="145" spans="1:32" s="149" customFormat="1" x14ac:dyDescent="0.25">
      <c r="A145" s="1266"/>
      <c r="B145" s="1269"/>
      <c r="C145" s="950"/>
      <c r="D145" s="945"/>
      <c r="E145" s="170" t="s">
        <v>1762</v>
      </c>
      <c r="F145" s="933" t="s">
        <v>1763</v>
      </c>
      <c r="G145" s="171">
        <v>1.1599999999999999</v>
      </c>
      <c r="H145" s="172" t="s">
        <v>1764</v>
      </c>
      <c r="I145" s="251"/>
      <c r="J145" s="538"/>
      <c r="K145" s="538"/>
      <c r="L145" s="168"/>
      <c r="M145" s="147"/>
      <c r="N145" s="147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  <c r="AF145" s="147"/>
    </row>
    <row r="146" spans="1:32" s="149" customFormat="1" x14ac:dyDescent="0.25">
      <c r="A146" s="1266"/>
      <c r="B146" s="1269"/>
      <c r="C146" s="950"/>
      <c r="D146" s="945"/>
      <c r="E146" s="170" t="s">
        <v>1737</v>
      </c>
      <c r="F146" s="933" t="s">
        <v>1765</v>
      </c>
      <c r="G146" s="260">
        <v>1.7</v>
      </c>
      <c r="H146" s="172" t="s">
        <v>1564</v>
      </c>
      <c r="I146" s="251"/>
      <c r="J146" s="538"/>
      <c r="K146" s="538"/>
      <c r="L146" s="168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</row>
    <row r="147" spans="1:32" s="149" customFormat="1" x14ac:dyDescent="0.25">
      <c r="A147" s="1266"/>
      <c r="B147" s="1269"/>
      <c r="C147" s="950"/>
      <c r="D147" s="945"/>
      <c r="E147" s="170" t="s">
        <v>1650</v>
      </c>
      <c r="F147" s="939" t="s">
        <v>1651</v>
      </c>
      <c r="G147" s="171">
        <v>1.53</v>
      </c>
      <c r="H147" s="172" t="s">
        <v>1556</v>
      </c>
      <c r="I147" s="251"/>
      <c r="J147" s="538"/>
      <c r="K147" s="538"/>
      <c r="L147" s="168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</row>
    <row r="148" spans="1:32" s="149" customFormat="1" x14ac:dyDescent="0.25">
      <c r="A148" s="1266"/>
      <c r="B148" s="1269"/>
      <c r="C148" s="950"/>
      <c r="D148" s="945"/>
      <c r="E148" s="170" t="s">
        <v>1653</v>
      </c>
      <c r="F148" s="939" t="s">
        <v>1654</v>
      </c>
      <c r="G148" s="171">
        <v>0.25</v>
      </c>
      <c r="H148" s="172" t="s">
        <v>1556</v>
      </c>
      <c r="I148" s="251"/>
      <c r="J148" s="538"/>
      <c r="K148" s="538"/>
      <c r="L148" s="168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</row>
    <row r="149" spans="1:32" s="149" customFormat="1" ht="30" x14ac:dyDescent="0.25">
      <c r="A149" s="1266"/>
      <c r="B149" s="1269"/>
      <c r="C149" s="950"/>
      <c r="D149" s="945"/>
      <c r="E149" s="206" t="s">
        <v>1655</v>
      </c>
      <c r="F149" s="939" t="s">
        <v>1656</v>
      </c>
      <c r="G149" s="260">
        <v>1.53</v>
      </c>
      <c r="H149" s="172" t="s">
        <v>1766</v>
      </c>
      <c r="I149" s="174"/>
      <c r="J149" s="535"/>
      <c r="K149" s="535"/>
      <c r="L149" s="173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</row>
    <row r="150" spans="1:32" s="149" customFormat="1" ht="30" x14ac:dyDescent="0.25">
      <c r="A150" s="1266"/>
      <c r="B150" s="1269"/>
      <c r="C150" s="950"/>
      <c r="D150" s="945"/>
      <c r="E150" s="170" t="s">
        <v>1660</v>
      </c>
      <c r="F150" s="934" t="s">
        <v>1661</v>
      </c>
      <c r="G150" s="165">
        <v>1.95</v>
      </c>
      <c r="H150" s="166" t="s">
        <v>1717</v>
      </c>
      <c r="I150" s="174"/>
      <c r="J150" s="535"/>
      <c r="K150" s="535"/>
      <c r="L150" s="173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/>
      <c r="AF150" s="147"/>
    </row>
    <row r="151" spans="1:32" s="149" customFormat="1" ht="30" x14ac:dyDescent="0.25">
      <c r="A151" s="1266"/>
      <c r="B151" s="1269"/>
      <c r="C151" s="950"/>
      <c r="D151" s="945"/>
      <c r="E151" s="170" t="s">
        <v>1663</v>
      </c>
      <c r="F151" s="939" t="s">
        <v>1664</v>
      </c>
      <c r="G151" s="171">
        <v>1.85</v>
      </c>
      <c r="H151" s="172" t="s">
        <v>1767</v>
      </c>
      <c r="I151" s="251"/>
      <c r="J151" s="538"/>
      <c r="K151" s="538"/>
      <c r="L151" s="272"/>
      <c r="M151" s="147"/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/>
      <c r="AF151" s="147"/>
    </row>
    <row r="152" spans="1:32" s="149" customFormat="1" ht="30" x14ac:dyDescent="0.25">
      <c r="A152" s="1266"/>
      <c r="B152" s="1269"/>
      <c r="C152" s="950"/>
      <c r="D152" s="945"/>
      <c r="E152" s="170" t="s">
        <v>1666</v>
      </c>
      <c r="F152" s="939" t="s">
        <v>1667</v>
      </c>
      <c r="G152" s="171">
        <v>2.5</v>
      </c>
      <c r="H152" s="172" t="s">
        <v>1768</v>
      </c>
      <c r="I152" s="251"/>
      <c r="J152" s="538"/>
      <c r="K152" s="538"/>
      <c r="L152" s="262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47"/>
      <c r="AC152" s="147"/>
      <c r="AD152" s="147"/>
      <c r="AE152" s="147"/>
      <c r="AF152" s="147"/>
    </row>
    <row r="153" spans="1:32" s="149" customFormat="1" ht="30" x14ac:dyDescent="0.25">
      <c r="A153" s="1266"/>
      <c r="B153" s="1269"/>
      <c r="C153" s="950"/>
      <c r="D153" s="945"/>
      <c r="E153" s="170" t="s">
        <v>1675</v>
      </c>
      <c r="F153" s="939" t="s">
        <v>1676</v>
      </c>
      <c r="G153" s="171">
        <v>3.35</v>
      </c>
      <c r="H153" s="172" t="s">
        <v>1769</v>
      </c>
      <c r="I153" s="251"/>
      <c r="J153" s="538"/>
      <c r="K153" s="538"/>
      <c r="L153" s="262"/>
      <c r="M153" s="147"/>
      <c r="N153" s="147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/>
      <c r="AF153" s="147"/>
    </row>
    <row r="154" spans="1:32" s="149" customFormat="1" ht="30" x14ac:dyDescent="0.25">
      <c r="A154" s="1266"/>
      <c r="B154" s="1269"/>
      <c r="C154" s="950"/>
      <c r="D154" s="945"/>
      <c r="E154" s="170" t="s">
        <v>1678</v>
      </c>
      <c r="F154" s="933" t="s">
        <v>1679</v>
      </c>
      <c r="G154" s="171">
        <v>3.75</v>
      </c>
      <c r="H154" s="172" t="s">
        <v>1770</v>
      </c>
      <c r="I154" s="251"/>
      <c r="J154" s="538"/>
      <c r="K154" s="538"/>
      <c r="L154" s="168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/>
      <c r="AF154" s="147"/>
    </row>
    <row r="155" spans="1:32" s="149" customFormat="1" x14ac:dyDescent="0.25">
      <c r="A155" s="1266"/>
      <c r="B155" s="1269"/>
      <c r="C155" s="950"/>
      <c r="D155" s="945"/>
      <c r="E155" s="170" t="s">
        <v>1747</v>
      </c>
      <c r="F155" s="939" t="s">
        <v>1748</v>
      </c>
      <c r="G155" s="171">
        <v>1.5</v>
      </c>
      <c r="H155" s="172" t="s">
        <v>1749</v>
      </c>
      <c r="I155" s="251"/>
      <c r="J155" s="538"/>
      <c r="K155" s="538"/>
      <c r="L155" s="263"/>
      <c r="M155" s="147"/>
      <c r="N155" s="147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  <c r="AF155" s="147"/>
    </row>
    <row r="156" spans="1:32" s="149" customFormat="1" ht="15.75" thickBot="1" x14ac:dyDescent="0.3">
      <c r="A156" s="1267"/>
      <c r="B156" s="1270"/>
      <c r="C156" s="264"/>
      <c r="D156" s="265"/>
      <c r="E156" s="266"/>
      <c r="F156" s="267" t="s">
        <v>1548</v>
      </c>
      <c r="G156" s="268"/>
      <c r="H156" s="215" t="s">
        <v>1771</v>
      </c>
      <c r="I156" s="215" t="s">
        <v>1772</v>
      </c>
      <c r="J156" s="285">
        <v>1628.92</v>
      </c>
      <c r="K156" s="285">
        <v>1221.69</v>
      </c>
      <c r="L156" s="269" t="s">
        <v>1589</v>
      </c>
      <c r="M156" s="147"/>
      <c r="N156" s="147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  <c r="AF156" s="147"/>
    </row>
    <row r="157" spans="1:32" s="149" customFormat="1" x14ac:dyDescent="0.25">
      <c r="A157" s="1265" t="s">
        <v>1773</v>
      </c>
      <c r="B157" s="1268" t="s">
        <v>1774</v>
      </c>
      <c r="C157" s="256" t="s">
        <v>1688</v>
      </c>
      <c r="D157" s="192" t="s">
        <v>1689</v>
      </c>
      <c r="E157" s="946" t="s">
        <v>1533</v>
      </c>
      <c r="F157" s="929" t="s">
        <v>1534</v>
      </c>
      <c r="G157" s="193">
        <v>1.95</v>
      </c>
      <c r="H157" s="940" t="s">
        <v>1535</v>
      </c>
      <c r="I157" s="270"/>
      <c r="J157" s="542"/>
      <c r="K157" s="542"/>
      <c r="L157" s="249"/>
      <c r="M157" s="147"/>
      <c r="N157" s="147"/>
      <c r="O157" s="147"/>
      <c r="P157" s="147"/>
      <c r="Q157" s="147"/>
      <c r="R157" s="147"/>
      <c r="S157" s="147"/>
      <c r="T157" s="147"/>
      <c r="U157" s="147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/>
      <c r="AF157" s="147"/>
    </row>
    <row r="158" spans="1:32" s="149" customFormat="1" x14ac:dyDescent="0.25">
      <c r="A158" s="1266"/>
      <c r="B158" s="1269"/>
      <c r="C158" s="250" t="s">
        <v>1690</v>
      </c>
      <c r="D158" s="939" t="s">
        <v>1691</v>
      </c>
      <c r="E158" s="170" t="s">
        <v>1536</v>
      </c>
      <c r="F158" s="939" t="s">
        <v>1537</v>
      </c>
      <c r="G158" s="171">
        <v>1.95</v>
      </c>
      <c r="H158" s="172" t="s">
        <v>1535</v>
      </c>
      <c r="I158" s="179"/>
      <c r="J158" s="224"/>
      <c r="K158" s="224"/>
      <c r="L158" s="181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/>
      <c r="AF158" s="147"/>
    </row>
    <row r="159" spans="1:32" s="149" customFormat="1" ht="30" x14ac:dyDescent="0.25">
      <c r="A159" s="1266"/>
      <c r="B159" s="1269"/>
      <c r="C159" s="250" t="s">
        <v>1692</v>
      </c>
      <c r="D159" s="206" t="s">
        <v>1693</v>
      </c>
      <c r="E159" s="170" t="s">
        <v>1538</v>
      </c>
      <c r="F159" s="939" t="s">
        <v>1539</v>
      </c>
      <c r="G159" s="171">
        <v>1.68</v>
      </c>
      <c r="H159" s="172" t="s">
        <v>1535</v>
      </c>
      <c r="I159" s="179"/>
      <c r="J159" s="224"/>
      <c r="K159" s="224"/>
      <c r="L159" s="181"/>
      <c r="M159" s="147"/>
      <c r="N159" s="147"/>
      <c r="O159" s="147"/>
      <c r="P159" s="147"/>
      <c r="Q159" s="147"/>
      <c r="R159" s="147"/>
      <c r="S159" s="147"/>
      <c r="T159" s="147"/>
      <c r="U159" s="147"/>
      <c r="V159" s="147"/>
      <c r="W159" s="147"/>
      <c r="X159" s="147"/>
      <c r="Y159" s="147"/>
      <c r="Z159" s="147"/>
      <c r="AA159" s="147"/>
      <c r="AB159" s="147"/>
      <c r="AC159" s="147"/>
      <c r="AD159" s="147"/>
      <c r="AE159" s="147"/>
      <c r="AF159" s="147"/>
    </row>
    <row r="160" spans="1:32" s="149" customFormat="1" ht="30" x14ac:dyDescent="0.25">
      <c r="A160" s="1266"/>
      <c r="B160" s="1269"/>
      <c r="C160" s="250" t="s">
        <v>1694</v>
      </c>
      <c r="D160" s="939" t="s">
        <v>1695</v>
      </c>
      <c r="E160" s="170" t="s">
        <v>1554</v>
      </c>
      <c r="F160" s="939" t="s">
        <v>1555</v>
      </c>
      <c r="G160" s="171">
        <v>1.37</v>
      </c>
      <c r="H160" s="172" t="s">
        <v>1696</v>
      </c>
      <c r="I160" s="179"/>
      <c r="J160" s="224"/>
      <c r="K160" s="224"/>
      <c r="L160" s="181"/>
      <c r="M160" s="147"/>
      <c r="N160" s="147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</row>
    <row r="161" spans="1:32" s="149" customFormat="1" ht="60" x14ac:dyDescent="0.25">
      <c r="A161" s="1266"/>
      <c r="B161" s="1269"/>
      <c r="C161" s="250" t="s">
        <v>1697</v>
      </c>
      <c r="D161" s="939" t="s">
        <v>1698</v>
      </c>
      <c r="E161" s="943" t="s">
        <v>1557</v>
      </c>
      <c r="F161" s="933" t="s">
        <v>1558</v>
      </c>
      <c r="G161" s="171">
        <v>1.37</v>
      </c>
      <c r="H161" s="172" t="s">
        <v>1696</v>
      </c>
      <c r="I161" s="179"/>
      <c r="J161" s="224"/>
      <c r="K161" s="224"/>
      <c r="L161" s="181"/>
      <c r="M161" s="147"/>
      <c r="N161" s="147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/>
      <c r="AF161" s="147"/>
    </row>
    <row r="162" spans="1:32" s="149" customFormat="1" x14ac:dyDescent="0.25">
      <c r="A162" s="1266"/>
      <c r="B162" s="1269"/>
      <c r="C162" s="250" t="s">
        <v>1699</v>
      </c>
      <c r="D162" s="939" t="s">
        <v>1700</v>
      </c>
      <c r="E162" s="170" t="s">
        <v>1559</v>
      </c>
      <c r="F162" s="939" t="s">
        <v>1560</v>
      </c>
      <c r="G162" s="171">
        <v>1.18</v>
      </c>
      <c r="H162" s="172" t="s">
        <v>1696</v>
      </c>
      <c r="I162" s="179"/>
      <c r="J162" s="224"/>
      <c r="K162" s="224"/>
      <c r="L162" s="181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/>
      <c r="AF162" s="147"/>
    </row>
    <row r="163" spans="1:32" s="149" customFormat="1" x14ac:dyDescent="0.25">
      <c r="A163" s="1266"/>
      <c r="B163" s="1269"/>
      <c r="C163" s="250" t="s">
        <v>1701</v>
      </c>
      <c r="D163" s="939" t="s">
        <v>1702</v>
      </c>
      <c r="E163" s="259"/>
      <c r="F163" s="231" t="s">
        <v>1561</v>
      </c>
      <c r="G163" s="165"/>
      <c r="H163" s="166"/>
      <c r="I163" s="166"/>
      <c r="J163" s="538"/>
      <c r="K163" s="538"/>
      <c r="L163" s="168"/>
      <c r="M163" s="147"/>
      <c r="N163" s="147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/>
      <c r="AF163" s="147"/>
    </row>
    <row r="164" spans="1:32" s="149" customFormat="1" x14ac:dyDescent="0.25">
      <c r="A164" s="1266"/>
      <c r="B164" s="1269"/>
      <c r="C164" s="250" t="s">
        <v>1703</v>
      </c>
      <c r="D164" s="939" t="s">
        <v>1704</v>
      </c>
      <c r="E164" s="170" t="s">
        <v>1570</v>
      </c>
      <c r="F164" s="939" t="s">
        <v>1571</v>
      </c>
      <c r="G164" s="171">
        <v>0.42</v>
      </c>
      <c r="H164" s="172" t="s">
        <v>1556</v>
      </c>
      <c r="I164" s="172"/>
      <c r="J164" s="535"/>
      <c r="K164" s="535"/>
      <c r="L164" s="173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/>
      <c r="AF164" s="147"/>
    </row>
    <row r="165" spans="1:32" s="149" customFormat="1" ht="30" x14ac:dyDescent="0.25">
      <c r="A165" s="1266"/>
      <c r="B165" s="1269"/>
      <c r="C165" s="947" t="s">
        <v>1705</v>
      </c>
      <c r="D165" s="933" t="s">
        <v>1706</v>
      </c>
      <c r="E165" s="170" t="s">
        <v>1562</v>
      </c>
      <c r="F165" s="939" t="s">
        <v>1563</v>
      </c>
      <c r="G165" s="171">
        <v>0.75</v>
      </c>
      <c r="H165" s="172" t="s">
        <v>1707</v>
      </c>
      <c r="I165" s="172"/>
      <c r="J165" s="535"/>
      <c r="K165" s="535"/>
      <c r="L165" s="173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/>
      <c r="AF165" s="147"/>
    </row>
    <row r="166" spans="1:32" s="149" customFormat="1" ht="30" x14ac:dyDescent="0.25">
      <c r="A166" s="1266"/>
      <c r="B166" s="1269"/>
      <c r="C166" s="250" t="s">
        <v>1709</v>
      </c>
      <c r="D166" s="939" t="s">
        <v>1710</v>
      </c>
      <c r="E166" s="170" t="s">
        <v>1565</v>
      </c>
      <c r="F166" s="939" t="s">
        <v>1566</v>
      </c>
      <c r="G166" s="171">
        <v>0.75</v>
      </c>
      <c r="H166" s="172" t="s">
        <v>1708</v>
      </c>
      <c r="I166" s="172"/>
      <c r="J166" s="535"/>
      <c r="K166" s="535"/>
      <c r="L166" s="173"/>
      <c r="M166" s="147"/>
      <c r="N166" s="147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/>
      <c r="AF166" s="147"/>
    </row>
    <row r="167" spans="1:32" s="149" customFormat="1" ht="30" x14ac:dyDescent="0.25">
      <c r="A167" s="1266"/>
      <c r="B167" s="1269"/>
      <c r="C167" s="273" t="s">
        <v>1552</v>
      </c>
      <c r="D167" s="939" t="s">
        <v>1711</v>
      </c>
      <c r="E167" s="938" t="s">
        <v>1567</v>
      </c>
      <c r="F167" s="937" t="s">
        <v>1568</v>
      </c>
      <c r="G167" s="203">
        <v>0.93</v>
      </c>
      <c r="H167" s="172" t="s">
        <v>1564</v>
      </c>
      <c r="I167" s="172"/>
      <c r="J167" s="535"/>
      <c r="K167" s="535"/>
      <c r="L167" s="173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</row>
    <row r="168" spans="1:32" s="149" customFormat="1" x14ac:dyDescent="0.25">
      <c r="A168" s="1266"/>
      <c r="B168" s="1269"/>
      <c r="C168" s="235"/>
      <c r="D168" s="945"/>
      <c r="E168" s="170"/>
      <c r="F168" s="177" t="s">
        <v>1572</v>
      </c>
      <c r="G168" s="171"/>
      <c r="H168" s="172"/>
      <c r="I168" s="166"/>
      <c r="J168" s="538"/>
      <c r="K168" s="538"/>
      <c r="L168" s="173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</row>
    <row r="169" spans="1:32" s="149" customFormat="1" x14ac:dyDescent="0.25">
      <c r="A169" s="1266"/>
      <c r="B169" s="1269"/>
      <c r="C169" s="235"/>
      <c r="D169" s="930"/>
      <c r="E169" s="170" t="s">
        <v>1573</v>
      </c>
      <c r="F169" s="939" t="s">
        <v>1574</v>
      </c>
      <c r="G169" s="171">
        <v>0.96</v>
      </c>
      <c r="H169" s="172" t="s">
        <v>1585</v>
      </c>
      <c r="I169" s="166"/>
      <c r="J169" s="538"/>
      <c r="K169" s="538"/>
      <c r="L169" s="173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/>
      <c r="AF169" s="147"/>
    </row>
    <row r="170" spans="1:32" s="149" customFormat="1" x14ac:dyDescent="0.25">
      <c r="A170" s="1266"/>
      <c r="B170" s="1269"/>
      <c r="C170" s="235"/>
      <c r="D170" s="930"/>
      <c r="E170" s="170" t="s">
        <v>1576</v>
      </c>
      <c r="F170" s="939" t="s">
        <v>1577</v>
      </c>
      <c r="G170" s="171">
        <v>0.31</v>
      </c>
      <c r="H170" s="172" t="s">
        <v>1775</v>
      </c>
      <c r="I170" s="166"/>
      <c r="J170" s="538"/>
      <c r="K170" s="538"/>
      <c r="L170" s="173"/>
      <c r="M170" s="147"/>
      <c r="N170" s="147"/>
      <c r="O170" s="147"/>
      <c r="P170" s="147"/>
      <c r="Q170" s="147"/>
      <c r="R170" s="147"/>
      <c r="S170" s="147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/>
      <c r="AF170" s="147"/>
    </row>
    <row r="171" spans="1:32" s="149" customFormat="1" x14ac:dyDescent="0.25">
      <c r="A171" s="1266"/>
      <c r="B171" s="1269"/>
      <c r="C171" s="235"/>
      <c r="D171" s="930"/>
      <c r="E171" s="170" t="s">
        <v>1579</v>
      </c>
      <c r="F171" s="939" t="s">
        <v>1580</v>
      </c>
      <c r="G171" s="171">
        <v>0.5</v>
      </c>
      <c r="H171" s="172" t="s">
        <v>1585</v>
      </c>
      <c r="I171" s="166"/>
      <c r="J171" s="538"/>
      <c r="K171" s="538"/>
      <c r="L171" s="173"/>
      <c r="M171" s="147"/>
      <c r="N171" s="147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/>
      <c r="AF171" s="147"/>
    </row>
    <row r="172" spans="1:32" s="149" customFormat="1" x14ac:dyDescent="0.25">
      <c r="A172" s="1266"/>
      <c r="B172" s="1269"/>
      <c r="C172" s="235"/>
      <c r="D172" s="945"/>
      <c r="E172" s="170" t="s">
        <v>1715</v>
      </c>
      <c r="F172" s="934" t="s">
        <v>1716</v>
      </c>
      <c r="G172" s="165">
        <v>0.03</v>
      </c>
      <c r="H172" s="166" t="s">
        <v>1776</v>
      </c>
      <c r="I172" s="172"/>
      <c r="J172" s="535"/>
      <c r="K172" s="535"/>
      <c r="L172" s="173"/>
      <c r="M172" s="147"/>
      <c r="N172" s="147"/>
      <c r="O172" s="147"/>
      <c r="P172" s="147"/>
      <c r="Q172" s="147"/>
      <c r="R172" s="147"/>
      <c r="S172" s="147"/>
      <c r="T172" s="147"/>
      <c r="U172" s="147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/>
      <c r="AF172" s="147"/>
    </row>
    <row r="173" spans="1:32" s="149" customFormat="1" x14ac:dyDescent="0.25">
      <c r="A173" s="1266"/>
      <c r="B173" s="1269"/>
      <c r="C173" s="235"/>
      <c r="D173" s="945"/>
      <c r="E173" s="170" t="s">
        <v>1718</v>
      </c>
      <c r="F173" s="933" t="s">
        <v>1719</v>
      </c>
      <c r="G173" s="171">
        <v>0.21</v>
      </c>
      <c r="H173" s="172" t="s">
        <v>1696</v>
      </c>
      <c r="I173" s="172"/>
      <c r="J173" s="535"/>
      <c r="K173" s="535"/>
      <c r="L173" s="173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/>
      <c r="AF173" s="147"/>
    </row>
    <row r="174" spans="1:32" s="149" customFormat="1" x14ac:dyDescent="0.25">
      <c r="A174" s="1266"/>
      <c r="B174" s="1269"/>
      <c r="C174" s="235"/>
      <c r="D174" s="945"/>
      <c r="E174" s="170" t="s">
        <v>1720</v>
      </c>
      <c r="F174" s="170" t="s">
        <v>1721</v>
      </c>
      <c r="G174" s="171">
        <v>0.92</v>
      </c>
      <c r="H174" s="172" t="s">
        <v>1777</v>
      </c>
      <c r="I174" s="251"/>
      <c r="J174" s="538"/>
      <c r="K174" s="538"/>
      <c r="L174" s="168"/>
      <c r="M174" s="147"/>
      <c r="N174" s="147"/>
      <c r="O174" s="147"/>
      <c r="P174" s="147"/>
      <c r="Q174" s="147"/>
      <c r="R174" s="147"/>
      <c r="S174" s="147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</row>
    <row r="175" spans="1:32" s="149" customFormat="1" ht="30" x14ac:dyDescent="0.25">
      <c r="A175" s="1266"/>
      <c r="B175" s="1269"/>
      <c r="C175" s="235"/>
      <c r="D175" s="945"/>
      <c r="E175" s="206" t="s">
        <v>1723</v>
      </c>
      <c r="F175" s="939" t="s">
        <v>1724</v>
      </c>
      <c r="G175" s="260">
        <v>1.71</v>
      </c>
      <c r="H175" s="172" t="s">
        <v>1778</v>
      </c>
      <c r="I175" s="251"/>
      <c r="J175" s="538"/>
      <c r="K175" s="538"/>
      <c r="L175" s="168"/>
      <c r="M175" s="147"/>
      <c r="N175" s="147"/>
      <c r="O175" s="147"/>
      <c r="P175" s="147"/>
      <c r="Q175" s="147"/>
      <c r="R175" s="147"/>
      <c r="S175" s="147"/>
      <c r="T175" s="147"/>
      <c r="U175" s="147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/>
      <c r="AF175" s="147"/>
    </row>
    <row r="176" spans="1:32" s="149" customFormat="1" x14ac:dyDescent="0.25">
      <c r="A176" s="1266"/>
      <c r="B176" s="1269"/>
      <c r="C176" s="950"/>
      <c r="D176" s="945"/>
      <c r="E176" s="170" t="s">
        <v>1718</v>
      </c>
      <c r="F176" s="934" t="s">
        <v>1726</v>
      </c>
      <c r="G176" s="171">
        <v>0.46</v>
      </c>
      <c r="H176" s="172" t="s">
        <v>1585</v>
      </c>
      <c r="I176" s="251"/>
      <c r="J176" s="538"/>
      <c r="K176" s="538"/>
      <c r="L176" s="168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/>
      <c r="AF176" s="147"/>
    </row>
    <row r="177" spans="1:32" s="149" customFormat="1" x14ac:dyDescent="0.25">
      <c r="A177" s="1266"/>
      <c r="B177" s="1269"/>
      <c r="C177" s="950"/>
      <c r="D177" s="945"/>
      <c r="E177" s="170" t="s">
        <v>1727</v>
      </c>
      <c r="F177" s="939" t="s">
        <v>1728</v>
      </c>
      <c r="G177" s="171">
        <v>2</v>
      </c>
      <c r="H177" s="172" t="s">
        <v>1779</v>
      </c>
      <c r="I177" s="251"/>
      <c r="J177" s="538"/>
      <c r="K177" s="538"/>
      <c r="L177" s="168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/>
      <c r="AF177" s="147"/>
    </row>
    <row r="178" spans="1:32" s="149" customFormat="1" ht="30" x14ac:dyDescent="0.25">
      <c r="A178" s="1266"/>
      <c r="B178" s="1269"/>
      <c r="C178" s="950"/>
      <c r="D178" s="945"/>
      <c r="E178" s="170" t="s">
        <v>1729</v>
      </c>
      <c r="F178" s="939" t="s">
        <v>1730</v>
      </c>
      <c r="G178" s="171">
        <v>3.55</v>
      </c>
      <c r="H178" s="172" t="s">
        <v>1780</v>
      </c>
      <c r="I178" s="172"/>
      <c r="J178" s="538"/>
      <c r="K178" s="538"/>
      <c r="L178" s="168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7"/>
      <c r="Z178" s="147"/>
      <c r="AA178" s="147"/>
      <c r="AB178" s="147"/>
      <c r="AC178" s="147"/>
      <c r="AD178" s="147"/>
      <c r="AE178" s="147"/>
      <c r="AF178" s="147"/>
    </row>
    <row r="179" spans="1:32" s="149" customFormat="1" ht="30" x14ac:dyDescent="0.25">
      <c r="A179" s="1266"/>
      <c r="B179" s="1269"/>
      <c r="C179" s="950"/>
      <c r="D179" s="945"/>
      <c r="E179" s="170" t="s">
        <v>1732</v>
      </c>
      <c r="F179" s="939" t="s">
        <v>1733</v>
      </c>
      <c r="G179" s="170">
        <v>0.5</v>
      </c>
      <c r="H179" s="261" t="s">
        <v>1781</v>
      </c>
      <c r="I179" s="251"/>
      <c r="J179" s="538"/>
      <c r="K179" s="538"/>
      <c r="L179" s="168"/>
      <c r="M179" s="147"/>
      <c r="N179" s="147"/>
      <c r="O179" s="147"/>
      <c r="P179" s="147"/>
      <c r="Q179" s="147"/>
      <c r="R179" s="147"/>
      <c r="S179" s="147"/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/>
      <c r="AF179" s="147"/>
    </row>
    <row r="180" spans="1:32" s="149" customFormat="1" x14ac:dyDescent="0.25">
      <c r="A180" s="1266"/>
      <c r="B180" s="1269"/>
      <c r="C180" s="950"/>
      <c r="D180" s="945"/>
      <c r="E180" s="170" t="s">
        <v>1734</v>
      </c>
      <c r="F180" s="933" t="s">
        <v>1763</v>
      </c>
      <c r="G180" s="171">
        <v>2.1</v>
      </c>
      <c r="H180" s="172" t="s">
        <v>1782</v>
      </c>
      <c r="I180" s="251"/>
      <c r="J180" s="538"/>
      <c r="K180" s="538"/>
      <c r="L180" s="168"/>
      <c r="M180" s="147"/>
      <c r="N180" s="147"/>
      <c r="O180" s="147"/>
      <c r="P180" s="147"/>
      <c r="Q180" s="147"/>
      <c r="R180" s="147"/>
      <c r="S180" s="147"/>
      <c r="T180" s="147"/>
      <c r="U180" s="147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/>
      <c r="AF180" s="147"/>
    </row>
    <row r="181" spans="1:32" s="149" customFormat="1" x14ac:dyDescent="0.25">
      <c r="A181" s="1266"/>
      <c r="B181" s="1269"/>
      <c r="C181" s="950"/>
      <c r="D181" s="945"/>
      <c r="E181" s="170" t="s">
        <v>1737</v>
      </c>
      <c r="F181" s="933" t="s">
        <v>1765</v>
      </c>
      <c r="G181" s="260">
        <v>2.7</v>
      </c>
      <c r="H181" s="172" t="s">
        <v>1564</v>
      </c>
      <c r="I181" s="251"/>
      <c r="J181" s="538"/>
      <c r="K181" s="538"/>
      <c r="L181" s="168"/>
      <c r="M181" s="147"/>
      <c r="N181" s="147"/>
      <c r="O181" s="147"/>
      <c r="P181" s="147"/>
      <c r="Q181" s="147"/>
      <c r="R181" s="147"/>
      <c r="S181" s="147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/>
      <c r="AF181" s="147"/>
    </row>
    <row r="182" spans="1:32" s="149" customFormat="1" x14ac:dyDescent="0.25">
      <c r="A182" s="1266"/>
      <c r="B182" s="1269"/>
      <c r="C182" s="950"/>
      <c r="D182" s="945"/>
      <c r="E182" s="170" t="s">
        <v>1650</v>
      </c>
      <c r="F182" s="939" t="s">
        <v>1651</v>
      </c>
      <c r="G182" s="171">
        <v>1.53</v>
      </c>
      <c r="H182" s="172" t="s">
        <v>1535</v>
      </c>
      <c r="I182" s="251"/>
      <c r="J182" s="538"/>
      <c r="K182" s="538"/>
      <c r="L182" s="168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/>
      <c r="AF182" s="147"/>
    </row>
    <row r="183" spans="1:32" s="149" customFormat="1" x14ac:dyDescent="0.25">
      <c r="A183" s="1266"/>
      <c r="B183" s="1269"/>
      <c r="C183" s="950"/>
      <c r="D183" s="945"/>
      <c r="E183" s="170" t="s">
        <v>1653</v>
      </c>
      <c r="F183" s="939" t="s">
        <v>1654</v>
      </c>
      <c r="G183" s="171">
        <v>0.25</v>
      </c>
      <c r="H183" s="172" t="s">
        <v>1535</v>
      </c>
      <c r="I183" s="251"/>
      <c r="J183" s="538"/>
      <c r="K183" s="538"/>
      <c r="L183" s="168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  <c r="Z183" s="147"/>
      <c r="AA183" s="147"/>
      <c r="AB183" s="147"/>
      <c r="AC183" s="147"/>
      <c r="AD183" s="147"/>
      <c r="AE183" s="147"/>
      <c r="AF183" s="147"/>
    </row>
    <row r="184" spans="1:32" s="149" customFormat="1" ht="30" x14ac:dyDescent="0.25">
      <c r="A184" s="1266"/>
      <c r="B184" s="1269"/>
      <c r="C184" s="950"/>
      <c r="D184" s="945"/>
      <c r="E184" s="206" t="s">
        <v>1655</v>
      </c>
      <c r="F184" s="939" t="s">
        <v>1656</v>
      </c>
      <c r="G184" s="260">
        <v>1.53</v>
      </c>
      <c r="H184" s="172" t="s">
        <v>1647</v>
      </c>
      <c r="I184" s="174"/>
      <c r="J184" s="535"/>
      <c r="K184" s="535"/>
      <c r="L184" s="173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7"/>
      <c r="X184" s="147"/>
      <c r="Y184" s="147"/>
      <c r="Z184" s="147"/>
      <c r="AA184" s="147"/>
      <c r="AB184" s="147"/>
      <c r="AC184" s="147"/>
      <c r="AD184" s="147"/>
      <c r="AE184" s="147"/>
      <c r="AF184" s="147"/>
    </row>
    <row r="185" spans="1:32" s="149" customFormat="1" ht="30" x14ac:dyDescent="0.25">
      <c r="A185" s="1266"/>
      <c r="B185" s="1269"/>
      <c r="C185" s="950"/>
      <c r="D185" s="945"/>
      <c r="E185" s="170" t="s">
        <v>1660</v>
      </c>
      <c r="F185" s="934" t="s">
        <v>1661</v>
      </c>
      <c r="G185" s="165">
        <v>1.95</v>
      </c>
      <c r="H185" s="166" t="s">
        <v>1668</v>
      </c>
      <c r="I185" s="174"/>
      <c r="J185" s="535"/>
      <c r="K185" s="535"/>
      <c r="L185" s="173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47"/>
      <c r="X185" s="147"/>
      <c r="Y185" s="147"/>
      <c r="Z185" s="147"/>
      <c r="AA185" s="147"/>
      <c r="AB185" s="147"/>
      <c r="AC185" s="147"/>
      <c r="AD185" s="147"/>
      <c r="AE185" s="147"/>
      <c r="AF185" s="147"/>
    </row>
    <row r="186" spans="1:32" s="149" customFormat="1" ht="30" x14ac:dyDescent="0.25">
      <c r="A186" s="1266"/>
      <c r="B186" s="1269"/>
      <c r="C186" s="950"/>
      <c r="D186" s="945"/>
      <c r="E186" s="170" t="s">
        <v>1663</v>
      </c>
      <c r="F186" s="939" t="s">
        <v>1664</v>
      </c>
      <c r="G186" s="171">
        <v>1.85</v>
      </c>
      <c r="H186" s="172" t="s">
        <v>1783</v>
      </c>
      <c r="I186" s="251"/>
      <c r="J186" s="538"/>
      <c r="K186" s="538"/>
      <c r="L186" s="262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  <c r="Z186" s="147"/>
      <c r="AA186" s="147"/>
      <c r="AB186" s="147"/>
      <c r="AC186" s="147"/>
      <c r="AD186" s="147"/>
      <c r="AE186" s="147"/>
      <c r="AF186" s="147"/>
    </row>
    <row r="187" spans="1:32" s="149" customFormat="1" ht="30" x14ac:dyDescent="0.25">
      <c r="A187" s="1266"/>
      <c r="B187" s="1269"/>
      <c r="C187" s="950"/>
      <c r="D187" s="945"/>
      <c r="E187" s="170" t="s">
        <v>1666</v>
      </c>
      <c r="F187" s="939" t="s">
        <v>1667</v>
      </c>
      <c r="G187" s="171">
        <v>2.5</v>
      </c>
      <c r="H187" s="172" t="s">
        <v>1784</v>
      </c>
      <c r="I187" s="251"/>
      <c r="J187" s="538"/>
      <c r="K187" s="538"/>
      <c r="L187" s="262"/>
      <c r="M187" s="147"/>
      <c r="N187" s="147"/>
      <c r="O187" s="147"/>
      <c r="P187" s="147"/>
      <c r="Q187" s="147"/>
      <c r="R187" s="147"/>
      <c r="S187" s="147"/>
      <c r="T187" s="147"/>
      <c r="U187" s="147"/>
      <c r="V187" s="147"/>
      <c r="W187" s="147"/>
      <c r="X187" s="147"/>
      <c r="Y187" s="147"/>
      <c r="Z187" s="147"/>
      <c r="AA187" s="147"/>
      <c r="AB187" s="147"/>
      <c r="AC187" s="147"/>
      <c r="AD187" s="147"/>
      <c r="AE187" s="147"/>
      <c r="AF187" s="147"/>
    </row>
    <row r="188" spans="1:32" s="149" customFormat="1" ht="30" x14ac:dyDescent="0.25">
      <c r="A188" s="1266"/>
      <c r="B188" s="1269"/>
      <c r="C188" s="950"/>
      <c r="D188" s="945"/>
      <c r="E188" s="170" t="s">
        <v>1675</v>
      </c>
      <c r="F188" s="939" t="s">
        <v>1676</v>
      </c>
      <c r="G188" s="171">
        <v>3.35</v>
      </c>
      <c r="H188" s="172" t="s">
        <v>1575</v>
      </c>
      <c r="I188" s="251"/>
      <c r="J188" s="538"/>
      <c r="K188" s="538"/>
      <c r="L188" s="262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/>
      <c r="AF188" s="147"/>
    </row>
    <row r="189" spans="1:32" s="149" customFormat="1" ht="30" x14ac:dyDescent="0.25">
      <c r="A189" s="1266"/>
      <c r="B189" s="1269"/>
      <c r="C189" s="950"/>
      <c r="D189" s="945"/>
      <c r="E189" s="943" t="s">
        <v>1678</v>
      </c>
      <c r="F189" s="933" t="s">
        <v>1679</v>
      </c>
      <c r="G189" s="171">
        <v>4</v>
      </c>
      <c r="H189" s="172" t="s">
        <v>1754</v>
      </c>
      <c r="I189" s="251"/>
      <c r="J189" s="538"/>
      <c r="K189" s="538"/>
      <c r="L189" s="168"/>
      <c r="M189" s="147"/>
      <c r="N189" s="147"/>
      <c r="O189" s="147"/>
      <c r="P189" s="147"/>
      <c r="Q189" s="147"/>
      <c r="R189" s="147"/>
      <c r="S189" s="147"/>
      <c r="T189" s="147"/>
      <c r="U189" s="147"/>
      <c r="V189" s="147"/>
      <c r="W189" s="147"/>
      <c r="X189" s="147"/>
      <c r="Y189" s="147"/>
      <c r="Z189" s="147"/>
      <c r="AA189" s="147"/>
      <c r="AB189" s="147"/>
      <c r="AC189" s="147"/>
      <c r="AD189" s="147"/>
      <c r="AE189" s="147"/>
      <c r="AF189" s="147"/>
    </row>
    <row r="190" spans="1:32" s="149" customFormat="1" x14ac:dyDescent="0.25">
      <c r="A190" s="1266"/>
      <c r="B190" s="1269"/>
      <c r="C190" s="950"/>
      <c r="D190" s="945"/>
      <c r="E190" s="170" t="s">
        <v>1747</v>
      </c>
      <c r="F190" s="939" t="s">
        <v>1748</v>
      </c>
      <c r="G190" s="171">
        <v>1.5</v>
      </c>
      <c r="H190" s="172" t="s">
        <v>1780</v>
      </c>
      <c r="I190" s="251"/>
      <c r="J190" s="538"/>
      <c r="K190" s="538"/>
      <c r="L190" s="263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47"/>
      <c r="AD190" s="147"/>
      <c r="AE190" s="147"/>
      <c r="AF190" s="147"/>
    </row>
    <row r="191" spans="1:32" s="149" customFormat="1" ht="15.75" thickBot="1" x14ac:dyDescent="0.3">
      <c r="A191" s="1267"/>
      <c r="B191" s="1270"/>
      <c r="C191" s="950"/>
      <c r="D191" s="945"/>
      <c r="E191" s="943"/>
      <c r="F191" s="186" t="s">
        <v>1548</v>
      </c>
      <c r="G191" s="182"/>
      <c r="H191" s="253" t="s">
        <v>1785</v>
      </c>
      <c r="I191" s="253" t="s">
        <v>1786</v>
      </c>
      <c r="J191" s="537">
        <v>2102.79</v>
      </c>
      <c r="K191" s="537">
        <v>1577.09</v>
      </c>
      <c r="L191" s="255" t="s">
        <v>1787</v>
      </c>
      <c r="M191" s="147"/>
      <c r="N191" s="147"/>
      <c r="O191" s="147"/>
      <c r="P191" s="147"/>
      <c r="Q191" s="147"/>
      <c r="R191" s="147"/>
      <c r="S191" s="147"/>
      <c r="T191" s="147"/>
      <c r="U191" s="147"/>
      <c r="V191" s="147"/>
      <c r="W191" s="147"/>
      <c r="X191" s="147"/>
      <c r="Y191" s="147"/>
      <c r="Z191" s="147"/>
      <c r="AA191" s="147"/>
      <c r="AB191" s="147"/>
      <c r="AC191" s="147"/>
      <c r="AD191" s="147"/>
      <c r="AE191" s="147"/>
      <c r="AF191" s="147"/>
    </row>
    <row r="192" spans="1:32" s="149" customFormat="1" x14ac:dyDescent="0.25">
      <c r="A192" s="1265" t="s">
        <v>1788</v>
      </c>
      <c r="B192" s="1268" t="s">
        <v>1789</v>
      </c>
      <c r="C192" s="256" t="s">
        <v>1688</v>
      </c>
      <c r="D192" s="192" t="s">
        <v>1790</v>
      </c>
      <c r="E192" s="946" t="s">
        <v>1533</v>
      </c>
      <c r="F192" s="929" t="s">
        <v>1534</v>
      </c>
      <c r="G192" s="193">
        <v>1.95</v>
      </c>
      <c r="H192" s="940" t="s">
        <v>1535</v>
      </c>
      <c r="I192" s="940"/>
      <c r="J192" s="544"/>
      <c r="K192" s="545"/>
      <c r="L192" s="258"/>
      <c r="M192" s="147"/>
      <c r="N192" s="147"/>
      <c r="O192" s="147"/>
      <c r="P192" s="147"/>
      <c r="Q192" s="147"/>
      <c r="R192" s="147"/>
      <c r="S192" s="147"/>
      <c r="T192" s="147"/>
      <c r="U192" s="147"/>
      <c r="V192" s="147"/>
      <c r="W192" s="147"/>
      <c r="X192" s="147"/>
      <c r="Y192" s="147"/>
      <c r="Z192" s="147"/>
      <c r="AA192" s="147"/>
      <c r="AB192" s="147"/>
      <c r="AC192" s="147"/>
      <c r="AD192" s="147"/>
      <c r="AE192" s="147"/>
      <c r="AF192" s="147"/>
    </row>
    <row r="193" spans="1:32" s="149" customFormat="1" x14ac:dyDescent="0.25">
      <c r="A193" s="1266"/>
      <c r="B193" s="1269"/>
      <c r="C193" s="250" t="s">
        <v>1690</v>
      </c>
      <c r="D193" s="939" t="s">
        <v>1791</v>
      </c>
      <c r="E193" s="170" t="s">
        <v>1536</v>
      </c>
      <c r="F193" s="939" t="s">
        <v>1537</v>
      </c>
      <c r="G193" s="171">
        <v>1.95</v>
      </c>
      <c r="H193" s="172" t="s">
        <v>1535</v>
      </c>
      <c r="I193" s="178"/>
      <c r="J193" s="224"/>
      <c r="K193" s="224"/>
      <c r="L193" s="181"/>
      <c r="M193" s="147"/>
      <c r="N193" s="147"/>
      <c r="O193" s="147"/>
      <c r="P193" s="147"/>
      <c r="Q193" s="147"/>
      <c r="R193" s="147"/>
      <c r="S193" s="147"/>
      <c r="T193" s="147"/>
      <c r="U193" s="147"/>
      <c r="V193" s="147"/>
      <c r="W193" s="147"/>
      <c r="X193" s="147"/>
      <c r="Y193" s="147"/>
      <c r="Z193" s="147"/>
      <c r="AA193" s="147"/>
      <c r="AB193" s="147"/>
      <c r="AC193" s="147"/>
      <c r="AD193" s="147"/>
      <c r="AE193" s="147"/>
      <c r="AF193" s="147"/>
    </row>
    <row r="194" spans="1:32" s="149" customFormat="1" ht="30" x14ac:dyDescent="0.25">
      <c r="A194" s="1266"/>
      <c r="B194" s="1269"/>
      <c r="C194" s="250" t="s">
        <v>1692</v>
      </c>
      <c r="D194" s="939" t="s">
        <v>1693</v>
      </c>
      <c r="E194" s="170" t="s">
        <v>1538</v>
      </c>
      <c r="F194" s="939" t="s">
        <v>1539</v>
      </c>
      <c r="G194" s="171">
        <v>1.68</v>
      </c>
      <c r="H194" s="172" t="s">
        <v>1535</v>
      </c>
      <c r="I194" s="178"/>
      <c r="J194" s="224"/>
      <c r="K194" s="224"/>
      <c r="L194" s="181"/>
      <c r="M194" s="147"/>
      <c r="N194" s="147"/>
      <c r="O194" s="147"/>
      <c r="P194" s="147"/>
      <c r="Q194" s="147"/>
      <c r="R194" s="147"/>
      <c r="S194" s="147"/>
      <c r="T194" s="147"/>
      <c r="U194" s="147"/>
      <c r="V194" s="147"/>
      <c r="W194" s="147"/>
      <c r="X194" s="147"/>
      <c r="Y194" s="147"/>
      <c r="Z194" s="147"/>
      <c r="AA194" s="147"/>
      <c r="AB194" s="147"/>
      <c r="AC194" s="147"/>
      <c r="AD194" s="147"/>
      <c r="AE194" s="147"/>
      <c r="AF194" s="147"/>
    </row>
    <row r="195" spans="1:32" s="149" customFormat="1" ht="30" x14ac:dyDescent="0.25">
      <c r="A195" s="1266"/>
      <c r="B195" s="1269"/>
      <c r="C195" s="250" t="s">
        <v>1694</v>
      </c>
      <c r="D195" s="939" t="s">
        <v>1695</v>
      </c>
      <c r="E195" s="170" t="s">
        <v>1554</v>
      </c>
      <c r="F195" s="939" t="s">
        <v>1555</v>
      </c>
      <c r="G195" s="171">
        <v>1.37</v>
      </c>
      <c r="H195" s="172" t="s">
        <v>1594</v>
      </c>
      <c r="I195" s="178"/>
      <c r="J195" s="224"/>
      <c r="K195" s="224"/>
      <c r="L195" s="181"/>
      <c r="M195" s="147"/>
      <c r="N195" s="147"/>
      <c r="O195" s="147"/>
      <c r="P195" s="147"/>
      <c r="Q195" s="147"/>
      <c r="R195" s="147"/>
      <c r="S195" s="147"/>
      <c r="T195" s="147"/>
      <c r="U195" s="147"/>
      <c r="V195" s="147"/>
      <c r="W195" s="147"/>
      <c r="X195" s="147"/>
      <c r="Y195" s="147"/>
      <c r="Z195" s="147"/>
      <c r="AA195" s="147"/>
      <c r="AB195" s="147"/>
      <c r="AC195" s="147"/>
      <c r="AD195" s="147"/>
      <c r="AE195" s="147"/>
      <c r="AF195" s="147"/>
    </row>
    <row r="196" spans="1:32" s="149" customFormat="1" x14ac:dyDescent="0.25">
      <c r="A196" s="1266"/>
      <c r="B196" s="1269"/>
      <c r="C196" s="250" t="s">
        <v>1699</v>
      </c>
      <c r="D196" s="939" t="s">
        <v>1700</v>
      </c>
      <c r="E196" s="170" t="s">
        <v>1557</v>
      </c>
      <c r="F196" s="939" t="s">
        <v>1558</v>
      </c>
      <c r="G196" s="171">
        <v>1.37</v>
      </c>
      <c r="H196" s="172" t="s">
        <v>1594</v>
      </c>
      <c r="I196" s="178"/>
      <c r="J196" s="224"/>
      <c r="K196" s="224"/>
      <c r="L196" s="181"/>
      <c r="M196" s="147"/>
      <c r="N196" s="147"/>
      <c r="O196" s="147"/>
      <c r="P196" s="147"/>
      <c r="Q196" s="147"/>
      <c r="R196" s="147"/>
      <c r="S196" s="147"/>
      <c r="T196" s="147"/>
      <c r="U196" s="147"/>
      <c r="V196" s="147"/>
      <c r="W196" s="147"/>
      <c r="X196" s="147"/>
      <c r="Y196" s="147"/>
      <c r="Z196" s="147"/>
      <c r="AA196" s="147"/>
      <c r="AB196" s="147"/>
      <c r="AC196" s="147"/>
      <c r="AD196" s="147"/>
      <c r="AE196" s="147"/>
      <c r="AF196" s="147"/>
    </row>
    <row r="197" spans="1:32" s="149" customFormat="1" x14ac:dyDescent="0.25">
      <c r="A197" s="1266"/>
      <c r="B197" s="1269"/>
      <c r="C197" s="250" t="s">
        <v>1701</v>
      </c>
      <c r="D197" s="939" t="s">
        <v>1702</v>
      </c>
      <c r="E197" s="170" t="s">
        <v>1559</v>
      </c>
      <c r="F197" s="939" t="s">
        <v>1560</v>
      </c>
      <c r="G197" s="171">
        <v>1.18</v>
      </c>
      <c r="H197" s="172" t="s">
        <v>1594</v>
      </c>
      <c r="I197" s="178"/>
      <c r="J197" s="224"/>
      <c r="K197" s="224"/>
      <c r="L197" s="181"/>
      <c r="M197" s="147"/>
      <c r="N197" s="147"/>
      <c r="O197" s="147"/>
      <c r="P197" s="147"/>
      <c r="Q197" s="147"/>
      <c r="R197" s="147"/>
      <c r="S197" s="147"/>
      <c r="T197" s="147"/>
      <c r="U197" s="147"/>
      <c r="V197" s="147"/>
      <c r="W197" s="147"/>
      <c r="X197" s="147"/>
      <c r="Y197" s="147"/>
      <c r="Z197" s="147"/>
      <c r="AA197" s="147"/>
      <c r="AB197" s="147"/>
      <c r="AC197" s="147"/>
      <c r="AD197" s="147"/>
      <c r="AE197" s="147"/>
      <c r="AF197" s="147"/>
    </row>
    <row r="198" spans="1:32" s="149" customFormat="1" x14ac:dyDescent="0.25">
      <c r="A198" s="1266"/>
      <c r="B198" s="1269"/>
      <c r="C198" s="947" t="s">
        <v>1703</v>
      </c>
      <c r="D198" s="274" t="s">
        <v>1704</v>
      </c>
      <c r="E198" s="170"/>
      <c r="F198" s="275" t="s">
        <v>1792</v>
      </c>
      <c r="G198" s="171"/>
      <c r="H198" s="172"/>
      <c r="I198" s="172"/>
      <c r="J198" s="535"/>
      <c r="K198" s="535"/>
      <c r="L198" s="173"/>
      <c r="M198" s="147"/>
      <c r="N198" s="147"/>
      <c r="O198" s="147"/>
      <c r="P198" s="147"/>
      <c r="Q198" s="147"/>
      <c r="R198" s="147"/>
      <c r="S198" s="147"/>
      <c r="T198" s="147"/>
      <c r="U198" s="147"/>
      <c r="V198" s="147"/>
      <c r="W198" s="147"/>
      <c r="X198" s="147"/>
      <c r="Y198" s="147"/>
      <c r="Z198" s="147"/>
      <c r="AA198" s="147"/>
      <c r="AB198" s="147"/>
      <c r="AC198" s="147"/>
      <c r="AD198" s="147"/>
      <c r="AE198" s="147"/>
      <c r="AF198" s="147"/>
    </row>
    <row r="199" spans="1:32" s="149" customFormat="1" ht="30" x14ac:dyDescent="0.25">
      <c r="A199" s="1266"/>
      <c r="B199" s="1269"/>
      <c r="C199" s="276" t="s">
        <v>1705</v>
      </c>
      <c r="D199" s="939" t="s">
        <v>1706</v>
      </c>
      <c r="E199" s="170" t="s">
        <v>1570</v>
      </c>
      <c r="F199" s="939" t="s">
        <v>1571</v>
      </c>
      <c r="G199" s="171">
        <v>0.42</v>
      </c>
      <c r="H199" s="172" t="s">
        <v>1556</v>
      </c>
      <c r="I199" s="172"/>
      <c r="J199" s="535"/>
      <c r="K199" s="535"/>
      <c r="L199" s="173"/>
      <c r="M199" s="147"/>
      <c r="N199" s="147"/>
      <c r="O199" s="147"/>
      <c r="P199" s="147"/>
      <c r="Q199" s="147"/>
      <c r="R199" s="147"/>
      <c r="S199" s="147"/>
      <c r="T199" s="147"/>
      <c r="U199" s="147"/>
      <c r="V199" s="147"/>
      <c r="W199" s="147"/>
      <c r="X199" s="147"/>
      <c r="Y199" s="147"/>
      <c r="Z199" s="147"/>
      <c r="AA199" s="147"/>
      <c r="AB199" s="147"/>
      <c r="AC199" s="147"/>
      <c r="AD199" s="147"/>
      <c r="AE199" s="147"/>
      <c r="AF199" s="147"/>
    </row>
    <row r="200" spans="1:32" s="149" customFormat="1" x14ac:dyDescent="0.25">
      <c r="A200" s="1266"/>
      <c r="B200" s="1269"/>
      <c r="C200" s="235"/>
      <c r="D200" s="945"/>
      <c r="E200" s="170" t="s">
        <v>1562</v>
      </c>
      <c r="F200" s="939" t="s">
        <v>1563</v>
      </c>
      <c r="G200" s="171">
        <v>0.75</v>
      </c>
      <c r="H200" s="172" t="s">
        <v>1622</v>
      </c>
      <c r="I200" s="172"/>
      <c r="J200" s="535"/>
      <c r="K200" s="535"/>
      <c r="L200" s="173"/>
      <c r="M200" s="147"/>
      <c r="N200" s="147"/>
      <c r="O200" s="147"/>
      <c r="P200" s="147"/>
      <c r="Q200" s="147"/>
      <c r="R200" s="147"/>
      <c r="S200" s="147"/>
      <c r="T200" s="147"/>
      <c r="U200" s="147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/>
      <c r="AF200" s="147"/>
    </row>
    <row r="201" spans="1:32" s="149" customFormat="1" x14ac:dyDescent="0.25">
      <c r="A201" s="1266"/>
      <c r="B201" s="1269"/>
      <c r="C201" s="235"/>
      <c r="D201" s="945"/>
      <c r="E201" s="170" t="s">
        <v>1565</v>
      </c>
      <c r="F201" s="939" t="s">
        <v>1566</v>
      </c>
      <c r="G201" s="171">
        <v>0.75</v>
      </c>
      <c r="H201" s="172" t="s">
        <v>1793</v>
      </c>
      <c r="I201" s="172"/>
      <c r="J201" s="535"/>
      <c r="K201" s="535"/>
      <c r="L201" s="173"/>
      <c r="M201" s="147"/>
      <c r="N201" s="147"/>
      <c r="O201" s="147"/>
      <c r="P201" s="147"/>
      <c r="Q201" s="147"/>
      <c r="R201" s="147"/>
      <c r="S201" s="147"/>
      <c r="T201" s="147"/>
      <c r="U201" s="147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/>
      <c r="AF201" s="147"/>
    </row>
    <row r="202" spans="1:32" s="149" customFormat="1" x14ac:dyDescent="0.25">
      <c r="A202" s="1266"/>
      <c r="B202" s="1269"/>
      <c r="C202" s="235"/>
      <c r="D202" s="945"/>
      <c r="E202" s="938" t="s">
        <v>1567</v>
      </c>
      <c r="F202" s="937" t="s">
        <v>1568</v>
      </c>
      <c r="G202" s="203">
        <v>0.93</v>
      </c>
      <c r="H202" s="172" t="s">
        <v>1569</v>
      </c>
      <c r="I202" s="172"/>
      <c r="J202" s="535"/>
      <c r="K202" s="535"/>
      <c r="L202" s="173"/>
      <c r="M202" s="147"/>
      <c r="N202" s="147"/>
      <c r="O202" s="147"/>
      <c r="P202" s="147"/>
      <c r="Q202" s="147"/>
      <c r="R202" s="147"/>
      <c r="S202" s="147"/>
      <c r="T202" s="147"/>
      <c r="U202" s="147"/>
      <c r="V202" s="147"/>
      <c r="W202" s="147"/>
      <c r="X202" s="147"/>
      <c r="Y202" s="147"/>
      <c r="Z202" s="147"/>
      <c r="AA202" s="147"/>
      <c r="AB202" s="147"/>
      <c r="AC202" s="147"/>
      <c r="AD202" s="147"/>
      <c r="AE202" s="147"/>
      <c r="AF202" s="147"/>
    </row>
    <row r="203" spans="1:32" s="149" customFormat="1" x14ac:dyDescent="0.25">
      <c r="A203" s="1266"/>
      <c r="B203" s="1269"/>
      <c r="C203" s="235"/>
      <c r="D203" s="945"/>
      <c r="E203" s="170"/>
      <c r="F203" s="177" t="s">
        <v>1572</v>
      </c>
      <c r="G203" s="171"/>
      <c r="H203" s="172"/>
      <c r="I203" s="172"/>
      <c r="J203" s="535"/>
      <c r="K203" s="535"/>
      <c r="L203" s="173"/>
      <c r="M203" s="147"/>
      <c r="N203" s="147"/>
      <c r="O203" s="147"/>
      <c r="P203" s="147"/>
      <c r="Q203" s="147"/>
      <c r="R203" s="147"/>
      <c r="S203" s="147"/>
      <c r="T203" s="147"/>
      <c r="U203" s="147"/>
      <c r="V203" s="147"/>
      <c r="W203" s="147"/>
      <c r="X203" s="147"/>
      <c r="Y203" s="147"/>
      <c r="Z203" s="147"/>
      <c r="AA203" s="147"/>
      <c r="AB203" s="147"/>
      <c r="AC203" s="147"/>
      <c r="AD203" s="147"/>
      <c r="AE203" s="147"/>
      <c r="AF203" s="147"/>
    </row>
    <row r="204" spans="1:32" s="149" customFormat="1" x14ac:dyDescent="0.25">
      <c r="A204" s="1266"/>
      <c r="B204" s="1269"/>
      <c r="C204" s="235"/>
      <c r="D204" s="930"/>
      <c r="E204" s="170" t="s">
        <v>1573</v>
      </c>
      <c r="F204" s="939" t="s">
        <v>1574</v>
      </c>
      <c r="G204" s="171">
        <v>0.96</v>
      </c>
      <c r="H204" s="172" t="s">
        <v>1793</v>
      </c>
      <c r="I204" s="172"/>
      <c r="J204" s="535"/>
      <c r="K204" s="535"/>
      <c r="L204" s="173"/>
      <c r="M204" s="147"/>
      <c r="N204" s="147"/>
      <c r="O204" s="147"/>
      <c r="P204" s="147"/>
      <c r="Q204" s="147"/>
      <c r="R204" s="147"/>
      <c r="S204" s="147"/>
      <c r="T204" s="147"/>
      <c r="U204" s="147"/>
      <c r="V204" s="147"/>
      <c r="W204" s="147"/>
      <c r="X204" s="147"/>
      <c r="Y204" s="147"/>
      <c r="Z204" s="147"/>
      <c r="AA204" s="147"/>
      <c r="AB204" s="147"/>
      <c r="AC204" s="147"/>
      <c r="AD204" s="147"/>
      <c r="AE204" s="147"/>
      <c r="AF204" s="147"/>
    </row>
    <row r="205" spans="1:32" s="149" customFormat="1" x14ac:dyDescent="0.25">
      <c r="A205" s="1266"/>
      <c r="B205" s="1269"/>
      <c r="C205" s="235"/>
      <c r="D205" s="930"/>
      <c r="E205" s="170" t="s">
        <v>1576</v>
      </c>
      <c r="F205" s="939" t="s">
        <v>1577</v>
      </c>
      <c r="G205" s="171">
        <v>0.31</v>
      </c>
      <c r="H205" s="172" t="s">
        <v>1794</v>
      </c>
      <c r="I205" s="172"/>
      <c r="J205" s="535"/>
      <c r="K205" s="535"/>
      <c r="L205" s="173"/>
      <c r="M205" s="147"/>
      <c r="N205" s="147"/>
      <c r="O205" s="147"/>
      <c r="P205" s="147"/>
      <c r="Q205" s="147"/>
      <c r="R205" s="147"/>
      <c r="S205" s="147"/>
      <c r="T205" s="147"/>
      <c r="U205" s="147"/>
      <c r="V205" s="147"/>
      <c r="W205" s="147"/>
      <c r="X205" s="147"/>
      <c r="Y205" s="147"/>
      <c r="Z205" s="147"/>
      <c r="AA205" s="147"/>
      <c r="AB205" s="147"/>
      <c r="AC205" s="147"/>
      <c r="AD205" s="147"/>
      <c r="AE205" s="147"/>
      <c r="AF205" s="147"/>
    </row>
    <row r="206" spans="1:32" s="149" customFormat="1" x14ac:dyDescent="0.25">
      <c r="A206" s="1266"/>
      <c r="B206" s="1269"/>
      <c r="C206" s="235"/>
      <c r="D206" s="930"/>
      <c r="E206" s="170" t="s">
        <v>1579</v>
      </c>
      <c r="F206" s="939" t="s">
        <v>1580</v>
      </c>
      <c r="G206" s="171">
        <v>0.5</v>
      </c>
      <c r="H206" s="172" t="s">
        <v>1795</v>
      </c>
      <c r="I206" s="172"/>
      <c r="J206" s="535"/>
      <c r="K206" s="535"/>
      <c r="L206" s="173"/>
      <c r="M206" s="147"/>
      <c r="N206" s="147"/>
      <c r="O206" s="147"/>
      <c r="P206" s="147"/>
      <c r="Q206" s="147"/>
      <c r="R206" s="147"/>
      <c r="S206" s="147"/>
      <c r="T206" s="147"/>
      <c r="U206" s="147"/>
      <c r="V206" s="147"/>
      <c r="W206" s="147"/>
      <c r="X206" s="147"/>
      <c r="Y206" s="147"/>
      <c r="Z206" s="147"/>
      <c r="AA206" s="147"/>
      <c r="AB206" s="147"/>
      <c r="AC206" s="147"/>
      <c r="AD206" s="147"/>
      <c r="AE206" s="147"/>
      <c r="AF206" s="147"/>
    </row>
    <row r="207" spans="1:32" s="149" customFormat="1" x14ac:dyDescent="0.25">
      <c r="A207" s="1266"/>
      <c r="B207" s="1269"/>
      <c r="C207" s="235"/>
      <c r="D207" s="945"/>
      <c r="E207" s="170" t="s">
        <v>1715</v>
      </c>
      <c r="F207" s="934" t="s">
        <v>1716</v>
      </c>
      <c r="G207" s="165">
        <v>0.03</v>
      </c>
      <c r="H207" s="166" t="s">
        <v>1578</v>
      </c>
      <c r="I207" s="172"/>
      <c r="J207" s="535"/>
      <c r="K207" s="535"/>
      <c r="L207" s="173"/>
      <c r="M207" s="147"/>
      <c r="N207" s="147"/>
      <c r="O207" s="147"/>
      <c r="P207" s="147"/>
      <c r="Q207" s="147"/>
      <c r="R207" s="147"/>
      <c r="S207" s="147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/>
      <c r="AF207" s="147"/>
    </row>
    <row r="208" spans="1:32" s="149" customFormat="1" x14ac:dyDescent="0.25">
      <c r="A208" s="1266"/>
      <c r="B208" s="1269"/>
      <c r="C208" s="950"/>
      <c r="D208" s="930"/>
      <c r="E208" s="170" t="s">
        <v>1718</v>
      </c>
      <c r="F208" s="939" t="s">
        <v>1719</v>
      </c>
      <c r="G208" s="171">
        <v>0.21</v>
      </c>
      <c r="H208" s="172" t="s">
        <v>1578</v>
      </c>
      <c r="I208" s="172"/>
      <c r="J208" s="535"/>
      <c r="K208" s="535"/>
      <c r="L208" s="173"/>
      <c r="M208" s="147"/>
      <c r="N208" s="147"/>
      <c r="O208" s="147"/>
      <c r="P208" s="147"/>
      <c r="Q208" s="147"/>
      <c r="R208" s="147"/>
      <c r="S208" s="147"/>
      <c r="T208" s="147"/>
      <c r="U208" s="147"/>
      <c r="V208" s="147"/>
      <c r="W208" s="147"/>
      <c r="X208" s="147"/>
      <c r="Y208" s="147"/>
      <c r="Z208" s="147"/>
      <c r="AA208" s="147"/>
      <c r="AB208" s="147"/>
      <c r="AC208" s="147"/>
      <c r="AD208" s="147"/>
      <c r="AE208" s="147"/>
      <c r="AF208" s="147"/>
    </row>
    <row r="209" spans="1:32" s="149" customFormat="1" x14ac:dyDescent="0.25">
      <c r="A209" s="1266"/>
      <c r="B209" s="1269"/>
      <c r="C209" s="950"/>
      <c r="D209" s="945"/>
      <c r="E209" s="170" t="s">
        <v>1620</v>
      </c>
      <c r="F209" s="934" t="s">
        <v>1621</v>
      </c>
      <c r="G209" s="165">
        <v>1</v>
      </c>
      <c r="H209" s="166" t="s">
        <v>1556</v>
      </c>
      <c r="I209" s="172"/>
      <c r="J209" s="535"/>
      <c r="K209" s="535"/>
      <c r="L209" s="173"/>
      <c r="M209" s="147"/>
      <c r="N209" s="147"/>
      <c r="O209" s="147"/>
      <c r="P209" s="147"/>
      <c r="Q209" s="147"/>
      <c r="R209" s="147"/>
      <c r="S209" s="147"/>
      <c r="T209" s="147"/>
      <c r="U209" s="147"/>
      <c r="V209" s="147"/>
      <c r="W209" s="147"/>
      <c r="X209" s="147"/>
      <c r="Y209" s="147"/>
      <c r="Z209" s="147"/>
      <c r="AA209" s="147"/>
      <c r="AB209" s="147"/>
      <c r="AC209" s="147"/>
      <c r="AD209" s="147"/>
      <c r="AE209" s="147"/>
      <c r="AF209" s="147"/>
    </row>
    <row r="210" spans="1:32" s="149" customFormat="1" x14ac:dyDescent="0.25">
      <c r="A210" s="1266"/>
      <c r="B210" s="1269"/>
      <c r="C210" s="950"/>
      <c r="D210" s="945"/>
      <c r="E210" s="170" t="s">
        <v>1650</v>
      </c>
      <c r="F210" s="939" t="s">
        <v>1651</v>
      </c>
      <c r="G210" s="171">
        <v>1.53</v>
      </c>
      <c r="H210" s="166" t="s">
        <v>1556</v>
      </c>
      <c r="I210" s="174"/>
      <c r="J210" s="535"/>
      <c r="K210" s="535"/>
      <c r="L210" s="173"/>
      <c r="M210" s="147"/>
      <c r="N210" s="147"/>
      <c r="O210" s="147"/>
      <c r="P210" s="147"/>
      <c r="Q210" s="147"/>
      <c r="R210" s="147"/>
      <c r="S210" s="147"/>
      <c r="T210" s="147"/>
      <c r="U210" s="147"/>
      <c r="V210" s="147"/>
      <c r="W210" s="147"/>
      <c r="X210" s="147"/>
      <c r="Y210" s="147"/>
      <c r="Z210" s="147"/>
      <c r="AA210" s="147"/>
      <c r="AB210" s="147"/>
      <c r="AC210" s="147"/>
      <c r="AD210" s="147"/>
      <c r="AE210" s="147"/>
      <c r="AF210" s="147"/>
    </row>
    <row r="211" spans="1:32" s="149" customFormat="1" x14ac:dyDescent="0.25">
      <c r="A211" s="1266"/>
      <c r="B211" s="1269"/>
      <c r="C211" s="950"/>
      <c r="D211" s="945"/>
      <c r="E211" s="170" t="s">
        <v>1653</v>
      </c>
      <c r="F211" s="939" t="s">
        <v>1654</v>
      </c>
      <c r="G211" s="171">
        <v>0.25</v>
      </c>
      <c r="H211" s="166" t="s">
        <v>1556</v>
      </c>
      <c r="I211" s="174"/>
      <c r="J211" s="535"/>
      <c r="K211" s="535"/>
      <c r="L211" s="173"/>
      <c r="M211" s="147"/>
      <c r="N211" s="147"/>
      <c r="O211" s="147"/>
      <c r="P211" s="147"/>
      <c r="Q211" s="147"/>
      <c r="R211" s="147"/>
      <c r="S211" s="147"/>
      <c r="T211" s="147"/>
      <c r="U211" s="147"/>
      <c r="V211" s="147"/>
      <c r="W211" s="147"/>
      <c r="X211" s="147"/>
      <c r="Y211" s="147"/>
      <c r="Z211" s="147"/>
      <c r="AA211" s="147"/>
      <c r="AB211" s="147"/>
      <c r="AC211" s="147"/>
      <c r="AD211" s="147"/>
      <c r="AE211" s="147"/>
      <c r="AF211" s="147"/>
    </row>
    <row r="212" spans="1:32" s="149" customFormat="1" ht="30" x14ac:dyDescent="0.25">
      <c r="A212" s="1266"/>
      <c r="B212" s="1269"/>
      <c r="C212" s="950"/>
      <c r="D212" s="945"/>
      <c r="E212" s="170" t="s">
        <v>1655</v>
      </c>
      <c r="F212" s="939" t="s">
        <v>1656</v>
      </c>
      <c r="G212" s="171">
        <v>1.53</v>
      </c>
      <c r="H212" s="172" t="s">
        <v>1796</v>
      </c>
      <c r="I212" s="174"/>
      <c r="J212" s="535"/>
      <c r="K212" s="535"/>
      <c r="L212" s="262"/>
      <c r="M212" s="147"/>
      <c r="N212" s="147"/>
      <c r="O212" s="147"/>
      <c r="P212" s="147"/>
      <c r="Q212" s="147"/>
      <c r="R212" s="147"/>
      <c r="S212" s="147"/>
      <c r="T212" s="147"/>
      <c r="U212" s="147"/>
      <c r="V212" s="147"/>
      <c r="W212" s="147"/>
      <c r="X212" s="147"/>
      <c r="Y212" s="147"/>
      <c r="Z212" s="147"/>
      <c r="AA212" s="147"/>
      <c r="AB212" s="147"/>
      <c r="AC212" s="147"/>
      <c r="AD212" s="147"/>
      <c r="AE212" s="147"/>
      <c r="AF212" s="147"/>
    </row>
    <row r="213" spans="1:32" s="149" customFormat="1" ht="30" x14ac:dyDescent="0.25">
      <c r="A213" s="1266"/>
      <c r="B213" s="1269"/>
      <c r="C213" s="950"/>
      <c r="D213" s="945"/>
      <c r="E213" s="170" t="s">
        <v>1660</v>
      </c>
      <c r="F213" s="939" t="s">
        <v>1661</v>
      </c>
      <c r="G213" s="171">
        <v>1.95</v>
      </c>
      <c r="H213" s="172" t="s">
        <v>1665</v>
      </c>
      <c r="I213" s="174"/>
      <c r="J213" s="535"/>
      <c r="K213" s="535"/>
      <c r="L213" s="262"/>
      <c r="M213" s="147"/>
      <c r="N213" s="147"/>
      <c r="O213" s="147"/>
      <c r="P213" s="147"/>
      <c r="Q213" s="147"/>
      <c r="R213" s="147"/>
      <c r="S213" s="147"/>
      <c r="T213" s="147"/>
      <c r="U213" s="147"/>
      <c r="V213" s="147"/>
      <c r="W213" s="147"/>
      <c r="X213" s="147"/>
      <c r="Y213" s="147"/>
      <c r="Z213" s="147"/>
      <c r="AA213" s="147"/>
      <c r="AB213" s="147"/>
      <c r="AC213" s="147"/>
      <c r="AD213" s="147"/>
      <c r="AE213" s="147"/>
      <c r="AF213" s="147"/>
    </row>
    <row r="214" spans="1:32" s="149" customFormat="1" ht="30" x14ac:dyDescent="0.25">
      <c r="A214" s="1266"/>
      <c r="B214" s="1269"/>
      <c r="C214" s="950"/>
      <c r="D214" s="945"/>
      <c r="E214" s="170" t="s">
        <v>1663</v>
      </c>
      <c r="F214" s="939" t="s">
        <v>1664</v>
      </c>
      <c r="G214" s="171">
        <v>1.85</v>
      </c>
      <c r="H214" s="172" t="s">
        <v>1797</v>
      </c>
      <c r="I214" s="174"/>
      <c r="J214" s="535"/>
      <c r="K214" s="535"/>
      <c r="L214" s="262"/>
      <c r="M214" s="147"/>
      <c r="N214" s="147"/>
      <c r="O214" s="147"/>
      <c r="P214" s="147"/>
      <c r="Q214" s="147"/>
      <c r="R214" s="147"/>
      <c r="S214" s="147"/>
      <c r="T214" s="147"/>
      <c r="U214" s="147"/>
      <c r="V214" s="147"/>
      <c r="W214" s="147"/>
      <c r="X214" s="147"/>
      <c r="Y214" s="147"/>
      <c r="Z214" s="147"/>
      <c r="AA214" s="147"/>
      <c r="AB214" s="147"/>
      <c r="AC214" s="147"/>
      <c r="AD214" s="147"/>
      <c r="AE214" s="147"/>
      <c r="AF214" s="147"/>
    </row>
    <row r="215" spans="1:32" s="149" customFormat="1" ht="30" x14ac:dyDescent="0.25">
      <c r="A215" s="1266"/>
      <c r="B215" s="1269"/>
      <c r="C215" s="950"/>
      <c r="D215" s="945"/>
      <c r="E215" s="170" t="s">
        <v>1666</v>
      </c>
      <c r="F215" s="939" t="s">
        <v>1667</v>
      </c>
      <c r="G215" s="171">
        <v>2.5</v>
      </c>
      <c r="H215" s="172" t="s">
        <v>1798</v>
      </c>
      <c r="I215" s="174"/>
      <c r="J215" s="535"/>
      <c r="K215" s="535"/>
      <c r="L215" s="262"/>
      <c r="M215" s="147"/>
      <c r="N215" s="147"/>
      <c r="O215" s="147"/>
      <c r="P215" s="147"/>
      <c r="Q215" s="147"/>
      <c r="R215" s="147"/>
      <c r="S215" s="147"/>
      <c r="T215" s="147"/>
      <c r="U215" s="147"/>
      <c r="V215" s="147"/>
      <c r="W215" s="147"/>
      <c r="X215" s="147"/>
      <c r="Y215" s="147"/>
      <c r="Z215" s="147"/>
      <c r="AA215" s="147"/>
      <c r="AB215" s="147"/>
      <c r="AC215" s="147"/>
      <c r="AD215" s="147"/>
      <c r="AE215" s="147"/>
      <c r="AF215" s="147"/>
    </row>
    <row r="216" spans="1:32" s="149" customFormat="1" ht="30" x14ac:dyDescent="0.25">
      <c r="A216" s="1266"/>
      <c r="B216" s="1269"/>
      <c r="C216" s="950"/>
      <c r="D216" s="945"/>
      <c r="E216" s="170" t="s">
        <v>1672</v>
      </c>
      <c r="F216" s="939" t="s">
        <v>1673</v>
      </c>
      <c r="G216" s="171">
        <v>3.25</v>
      </c>
      <c r="H216" s="172" t="s">
        <v>1799</v>
      </c>
      <c r="I216" s="174"/>
      <c r="J216" s="535"/>
      <c r="K216" s="535"/>
      <c r="L216" s="262"/>
      <c r="M216" s="147"/>
      <c r="N216" s="147"/>
      <c r="O216" s="147"/>
      <c r="P216" s="147"/>
      <c r="Q216" s="147"/>
      <c r="R216" s="147"/>
      <c r="S216" s="147"/>
      <c r="T216" s="147"/>
      <c r="U216" s="147"/>
      <c r="V216" s="147"/>
      <c r="W216" s="147"/>
      <c r="X216" s="147"/>
      <c r="Y216" s="147"/>
      <c r="Z216" s="147"/>
      <c r="AA216" s="147"/>
      <c r="AB216" s="147"/>
      <c r="AC216" s="147"/>
      <c r="AD216" s="147"/>
      <c r="AE216" s="147"/>
      <c r="AF216" s="147"/>
    </row>
    <row r="217" spans="1:32" s="149" customFormat="1" ht="30" x14ac:dyDescent="0.25">
      <c r="A217" s="1266"/>
      <c r="B217" s="1269"/>
      <c r="C217" s="950"/>
      <c r="D217" s="945"/>
      <c r="E217" s="170" t="s">
        <v>1675</v>
      </c>
      <c r="F217" s="939" t="s">
        <v>1676</v>
      </c>
      <c r="G217" s="171">
        <v>3.35</v>
      </c>
      <c r="H217" s="172" t="s">
        <v>1800</v>
      </c>
      <c r="I217" s="174"/>
      <c r="J217" s="535"/>
      <c r="K217" s="535"/>
      <c r="L217" s="262"/>
      <c r="M217" s="147"/>
      <c r="N217" s="147"/>
      <c r="O217" s="147"/>
      <c r="P217" s="147"/>
      <c r="Q217" s="147"/>
      <c r="R217" s="147"/>
      <c r="S217" s="147"/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  <c r="AD217" s="147"/>
      <c r="AE217" s="147"/>
      <c r="AF217" s="147"/>
    </row>
    <row r="218" spans="1:32" s="149" customFormat="1" ht="30" x14ac:dyDescent="0.25">
      <c r="A218" s="1266"/>
      <c r="B218" s="1269"/>
      <c r="C218" s="950"/>
      <c r="D218" s="945"/>
      <c r="E218" s="170" t="s">
        <v>1678</v>
      </c>
      <c r="F218" s="939" t="s">
        <v>1679</v>
      </c>
      <c r="G218" s="171">
        <v>3.75</v>
      </c>
      <c r="H218" s="172" t="s">
        <v>1801</v>
      </c>
      <c r="I218" s="251"/>
      <c r="J218" s="538"/>
      <c r="K218" s="538"/>
      <c r="L218" s="262"/>
      <c r="M218" s="147"/>
      <c r="N218" s="147"/>
      <c r="O218" s="147"/>
      <c r="P218" s="147"/>
      <c r="Q218" s="147"/>
      <c r="R218" s="147"/>
      <c r="S218" s="147"/>
      <c r="T218" s="147"/>
      <c r="U218" s="147"/>
      <c r="V218" s="147"/>
      <c r="W218" s="147"/>
      <c r="X218" s="147"/>
      <c r="Y218" s="147"/>
      <c r="Z218" s="147"/>
      <c r="AA218" s="147"/>
      <c r="AB218" s="147"/>
      <c r="AC218" s="147"/>
      <c r="AD218" s="147"/>
      <c r="AE218" s="147"/>
      <c r="AF218" s="147"/>
    </row>
    <row r="219" spans="1:32" s="149" customFormat="1" ht="30" x14ac:dyDescent="0.25">
      <c r="A219" s="1266"/>
      <c r="B219" s="1269"/>
      <c r="C219" s="950"/>
      <c r="D219" s="945"/>
      <c r="E219" s="170" t="s">
        <v>1681</v>
      </c>
      <c r="F219" s="933" t="s">
        <v>1682</v>
      </c>
      <c r="G219" s="171">
        <v>4</v>
      </c>
      <c r="H219" s="172" t="s">
        <v>1802</v>
      </c>
      <c r="I219" s="172"/>
      <c r="J219" s="546"/>
      <c r="K219" s="536"/>
      <c r="L219" s="277"/>
      <c r="M219" s="147"/>
      <c r="N219" s="147"/>
      <c r="O219" s="147"/>
      <c r="P219" s="147"/>
      <c r="Q219" s="147"/>
      <c r="R219" s="147"/>
      <c r="S219" s="147"/>
      <c r="T219" s="147"/>
      <c r="U219" s="147"/>
      <c r="V219" s="147"/>
      <c r="W219" s="147"/>
      <c r="X219" s="147"/>
      <c r="Y219" s="147"/>
      <c r="Z219" s="147"/>
      <c r="AA219" s="147"/>
      <c r="AB219" s="147"/>
      <c r="AC219" s="147"/>
      <c r="AD219" s="147"/>
      <c r="AE219" s="147"/>
      <c r="AF219" s="147"/>
    </row>
    <row r="220" spans="1:32" s="149" customFormat="1" ht="15.75" thickBot="1" x14ac:dyDescent="0.3">
      <c r="A220" s="1267"/>
      <c r="B220" s="1270"/>
      <c r="C220" s="264"/>
      <c r="D220" s="265"/>
      <c r="E220" s="265"/>
      <c r="F220" s="267" t="s">
        <v>1548</v>
      </c>
      <c r="G220" s="278"/>
      <c r="H220" s="279" t="s">
        <v>1803</v>
      </c>
      <c r="I220" s="279" t="s">
        <v>1804</v>
      </c>
      <c r="J220" s="217">
        <v>716.44</v>
      </c>
      <c r="K220" s="217">
        <v>537.33000000000004</v>
      </c>
      <c r="L220" s="269" t="s">
        <v>1589</v>
      </c>
      <c r="M220" s="147"/>
      <c r="N220" s="147"/>
      <c r="O220" s="147"/>
      <c r="P220" s="147"/>
      <c r="Q220" s="147"/>
      <c r="R220" s="147"/>
      <c r="S220" s="147"/>
      <c r="T220" s="147"/>
      <c r="U220" s="147"/>
      <c r="V220" s="147"/>
      <c r="W220" s="147"/>
      <c r="X220" s="147"/>
      <c r="Y220" s="147"/>
      <c r="Z220" s="147"/>
      <c r="AA220" s="147"/>
      <c r="AB220" s="147"/>
      <c r="AC220" s="147"/>
      <c r="AD220" s="147"/>
      <c r="AE220" s="147"/>
      <c r="AF220" s="147"/>
    </row>
    <row r="221" spans="1:32" s="149" customFormat="1" x14ac:dyDescent="0.25">
      <c r="A221" s="1265" t="s">
        <v>1805</v>
      </c>
      <c r="B221" s="1268" t="s">
        <v>1806</v>
      </c>
      <c r="C221" s="256" t="s">
        <v>1807</v>
      </c>
      <c r="D221" s="280" t="s">
        <v>1808</v>
      </c>
      <c r="E221" s="946" t="s">
        <v>1533</v>
      </c>
      <c r="F221" s="929" t="s">
        <v>1534</v>
      </c>
      <c r="G221" s="193">
        <v>1.95</v>
      </c>
      <c r="H221" s="940" t="s">
        <v>1535</v>
      </c>
      <c r="I221" s="281"/>
      <c r="J221" s="221"/>
      <c r="K221" s="221"/>
      <c r="L221" s="258"/>
      <c r="M221" s="147"/>
      <c r="N221" s="147"/>
      <c r="O221" s="147"/>
      <c r="P221" s="147"/>
      <c r="Q221" s="147"/>
      <c r="R221" s="147"/>
      <c r="S221" s="147"/>
      <c r="T221" s="147"/>
      <c r="U221" s="147"/>
      <c r="V221" s="147"/>
      <c r="W221" s="147"/>
      <c r="X221" s="147"/>
      <c r="Y221" s="147"/>
      <c r="Z221" s="147"/>
      <c r="AA221" s="147"/>
      <c r="AB221" s="147"/>
      <c r="AC221" s="147"/>
      <c r="AD221" s="147"/>
      <c r="AE221" s="147"/>
      <c r="AF221" s="147"/>
    </row>
    <row r="222" spans="1:32" s="149" customFormat="1" x14ac:dyDescent="0.25">
      <c r="A222" s="1266"/>
      <c r="B222" s="1269"/>
      <c r="C222" s="250" t="s">
        <v>1809</v>
      </c>
      <c r="D222" s="939" t="s">
        <v>1810</v>
      </c>
      <c r="E222" s="170" t="s">
        <v>1536</v>
      </c>
      <c r="F222" s="939" t="s">
        <v>1537</v>
      </c>
      <c r="G222" s="171">
        <v>1.95</v>
      </c>
      <c r="H222" s="172" t="s">
        <v>1535</v>
      </c>
      <c r="I222" s="179"/>
      <c r="J222" s="224"/>
      <c r="K222" s="224"/>
      <c r="L222" s="181"/>
      <c r="M222" s="147"/>
      <c r="N222" s="147"/>
      <c r="O222" s="147"/>
      <c r="P222" s="147"/>
      <c r="Q222" s="147"/>
      <c r="R222" s="147"/>
      <c r="S222" s="147"/>
      <c r="T222" s="147"/>
      <c r="U222" s="147"/>
      <c r="V222" s="147"/>
      <c r="W222" s="147"/>
      <c r="X222" s="147"/>
      <c r="Y222" s="147"/>
      <c r="Z222" s="147"/>
      <c r="AA222" s="147"/>
      <c r="AB222" s="147"/>
      <c r="AC222" s="147"/>
      <c r="AD222" s="147"/>
      <c r="AE222" s="147"/>
      <c r="AF222" s="147"/>
    </row>
    <row r="223" spans="1:32" s="149" customFormat="1" x14ac:dyDescent="0.25">
      <c r="A223" s="1266"/>
      <c r="B223" s="1269"/>
      <c r="C223" s="250" t="s">
        <v>1811</v>
      </c>
      <c r="D223" s="939" t="s">
        <v>1812</v>
      </c>
      <c r="E223" s="170" t="s">
        <v>1538</v>
      </c>
      <c r="F223" s="939" t="s">
        <v>1539</v>
      </c>
      <c r="G223" s="171">
        <v>1.68</v>
      </c>
      <c r="H223" s="172" t="s">
        <v>1535</v>
      </c>
      <c r="I223" s="179"/>
      <c r="J223" s="224"/>
      <c r="K223" s="224"/>
      <c r="L223" s="181"/>
      <c r="M223" s="147"/>
      <c r="N223" s="147"/>
      <c r="O223" s="147"/>
      <c r="P223" s="147"/>
      <c r="Q223" s="147"/>
      <c r="R223" s="147"/>
      <c r="S223" s="147"/>
      <c r="T223" s="147"/>
      <c r="U223" s="147"/>
      <c r="V223" s="147"/>
      <c r="W223" s="147"/>
      <c r="X223" s="147"/>
      <c r="Y223" s="147"/>
      <c r="Z223" s="147"/>
      <c r="AA223" s="147"/>
      <c r="AB223" s="147"/>
      <c r="AC223" s="147"/>
      <c r="AD223" s="147"/>
      <c r="AE223" s="147"/>
      <c r="AF223" s="147"/>
    </row>
    <row r="224" spans="1:32" s="149" customFormat="1" x14ac:dyDescent="0.25">
      <c r="A224" s="1266"/>
      <c r="B224" s="1269"/>
      <c r="C224" s="250" t="s">
        <v>1813</v>
      </c>
      <c r="D224" s="939" t="s">
        <v>1814</v>
      </c>
      <c r="E224" s="170" t="s">
        <v>1554</v>
      </c>
      <c r="F224" s="939" t="s">
        <v>1555</v>
      </c>
      <c r="G224" s="171">
        <v>1.37</v>
      </c>
      <c r="H224" s="172" t="s">
        <v>1696</v>
      </c>
      <c r="I224" s="179"/>
      <c r="J224" s="224"/>
      <c r="K224" s="224"/>
      <c r="L224" s="181"/>
      <c r="M224" s="147"/>
      <c r="N224" s="147"/>
      <c r="O224" s="147"/>
      <c r="P224" s="147"/>
      <c r="Q224" s="147"/>
      <c r="R224" s="147"/>
      <c r="S224" s="147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7"/>
      <c r="AF224" s="147"/>
    </row>
    <row r="225" spans="1:32" s="149" customFormat="1" x14ac:dyDescent="0.25">
      <c r="A225" s="1266"/>
      <c r="B225" s="1269"/>
      <c r="C225" s="250" t="s">
        <v>1815</v>
      </c>
      <c r="D225" s="282" t="s">
        <v>1816</v>
      </c>
      <c r="E225" s="170" t="s">
        <v>1557</v>
      </c>
      <c r="F225" s="939" t="s">
        <v>1558</v>
      </c>
      <c r="G225" s="171">
        <v>1.37</v>
      </c>
      <c r="H225" s="172" t="s">
        <v>1696</v>
      </c>
      <c r="I225" s="179"/>
      <c r="J225" s="224"/>
      <c r="K225" s="224"/>
      <c r="L225" s="181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  <c r="Z225" s="147"/>
      <c r="AA225" s="147"/>
      <c r="AB225" s="147"/>
      <c r="AC225" s="147"/>
      <c r="AD225" s="147"/>
      <c r="AE225" s="147"/>
      <c r="AF225" s="147"/>
    </row>
    <row r="226" spans="1:32" s="149" customFormat="1" x14ac:dyDescent="0.25">
      <c r="A226" s="1266"/>
      <c r="B226" s="1269"/>
      <c r="C226" s="250" t="s">
        <v>1817</v>
      </c>
      <c r="D226" s="939" t="s">
        <v>1818</v>
      </c>
      <c r="E226" s="170" t="s">
        <v>1559</v>
      </c>
      <c r="F226" s="939" t="s">
        <v>1560</v>
      </c>
      <c r="G226" s="171">
        <v>1.18</v>
      </c>
      <c r="H226" s="172" t="s">
        <v>1696</v>
      </c>
      <c r="I226" s="179"/>
      <c r="J226" s="224"/>
      <c r="K226" s="224"/>
      <c r="L226" s="181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  <c r="Z226" s="147"/>
      <c r="AA226" s="147"/>
      <c r="AB226" s="147"/>
      <c r="AC226" s="147"/>
      <c r="AD226" s="147"/>
      <c r="AE226" s="147"/>
      <c r="AF226" s="147"/>
    </row>
    <row r="227" spans="1:32" s="149" customFormat="1" x14ac:dyDescent="0.25">
      <c r="A227" s="1266"/>
      <c r="B227" s="1269"/>
      <c r="C227" s="250" t="s">
        <v>1819</v>
      </c>
      <c r="D227" s="170" t="s">
        <v>1820</v>
      </c>
      <c r="E227" s="170"/>
      <c r="F227" s="177" t="s">
        <v>1792</v>
      </c>
      <c r="G227" s="171"/>
      <c r="H227" s="172"/>
      <c r="I227" s="172"/>
      <c r="J227" s="535"/>
      <c r="K227" s="535"/>
      <c r="L227" s="283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147"/>
      <c r="AB227" s="147"/>
      <c r="AC227" s="147"/>
      <c r="AD227" s="147"/>
      <c r="AE227" s="147"/>
      <c r="AF227" s="147"/>
    </row>
    <row r="228" spans="1:32" s="149" customFormat="1" ht="30" x14ac:dyDescent="0.25">
      <c r="A228" s="1266"/>
      <c r="B228" s="1269"/>
      <c r="C228" s="250" t="s">
        <v>1821</v>
      </c>
      <c r="D228" s="939" t="s">
        <v>1822</v>
      </c>
      <c r="E228" s="938" t="s">
        <v>1567</v>
      </c>
      <c r="F228" s="937" t="s">
        <v>1568</v>
      </c>
      <c r="G228" s="203">
        <v>0.93</v>
      </c>
      <c r="H228" s="172" t="s">
        <v>1647</v>
      </c>
      <c r="I228" s="172"/>
      <c r="J228" s="535"/>
      <c r="K228" s="535"/>
      <c r="L228" s="283"/>
      <c r="M228" s="147"/>
      <c r="N228" s="147"/>
      <c r="O228" s="147"/>
      <c r="P228" s="147"/>
      <c r="Q228" s="147"/>
      <c r="R228" s="147"/>
      <c r="S228" s="147"/>
      <c r="T228" s="147"/>
      <c r="U228" s="147"/>
      <c r="V228" s="147"/>
      <c r="W228" s="147"/>
      <c r="X228" s="147"/>
      <c r="Y228" s="147"/>
      <c r="Z228" s="147"/>
      <c r="AA228" s="147"/>
      <c r="AB228" s="147"/>
      <c r="AC228" s="147"/>
      <c r="AD228" s="147"/>
      <c r="AE228" s="147"/>
      <c r="AF228" s="147"/>
    </row>
    <row r="229" spans="1:32" s="149" customFormat="1" ht="30" x14ac:dyDescent="0.25">
      <c r="A229" s="1266"/>
      <c r="B229" s="1269"/>
      <c r="C229" s="250" t="s">
        <v>1823</v>
      </c>
      <c r="D229" s="939" t="s">
        <v>1824</v>
      </c>
      <c r="E229" s="170"/>
      <c r="F229" s="177" t="s">
        <v>1572</v>
      </c>
      <c r="G229" s="171"/>
      <c r="H229" s="172"/>
      <c r="I229" s="172"/>
      <c r="J229" s="535"/>
      <c r="K229" s="535"/>
      <c r="L229" s="283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  <c r="Z229" s="147"/>
      <c r="AA229" s="147"/>
      <c r="AB229" s="147"/>
      <c r="AC229" s="147"/>
      <c r="AD229" s="147"/>
      <c r="AE229" s="147"/>
      <c r="AF229" s="147"/>
    </row>
    <row r="230" spans="1:32" s="149" customFormat="1" ht="30" x14ac:dyDescent="0.25">
      <c r="A230" s="1266"/>
      <c r="B230" s="1269"/>
      <c r="C230" s="250" t="s">
        <v>1825</v>
      </c>
      <c r="D230" s="939" t="s">
        <v>1826</v>
      </c>
      <c r="E230" s="170" t="s">
        <v>1576</v>
      </c>
      <c r="F230" s="939" t="s">
        <v>1577</v>
      </c>
      <c r="G230" s="171">
        <v>0.31</v>
      </c>
      <c r="H230" s="172" t="s">
        <v>1827</v>
      </c>
      <c r="I230" s="172"/>
      <c r="J230" s="535"/>
      <c r="K230" s="535"/>
      <c r="L230" s="283"/>
      <c r="M230" s="147"/>
      <c r="N230" s="147"/>
      <c r="O230" s="147"/>
      <c r="P230" s="147"/>
      <c r="Q230" s="147"/>
      <c r="R230" s="147"/>
      <c r="S230" s="147"/>
      <c r="T230" s="147"/>
      <c r="U230" s="147"/>
      <c r="V230" s="147"/>
      <c r="W230" s="147"/>
      <c r="X230" s="147"/>
      <c r="Y230" s="147"/>
      <c r="Z230" s="147"/>
      <c r="AA230" s="147"/>
      <c r="AB230" s="147"/>
      <c r="AC230" s="147"/>
      <c r="AD230" s="147"/>
      <c r="AE230" s="147"/>
      <c r="AF230" s="147"/>
    </row>
    <row r="231" spans="1:32" s="149" customFormat="1" x14ac:dyDescent="0.25">
      <c r="A231" s="1266"/>
      <c r="B231" s="1269"/>
      <c r="C231" s="235"/>
      <c r="D231" s="945"/>
      <c r="E231" s="170" t="s">
        <v>1828</v>
      </c>
      <c r="F231" s="939" t="s">
        <v>1829</v>
      </c>
      <c r="G231" s="171">
        <v>2</v>
      </c>
      <c r="H231" s="172" t="s">
        <v>1777</v>
      </c>
      <c r="I231" s="172"/>
      <c r="J231" s="535"/>
      <c r="K231" s="535"/>
      <c r="L231" s="283"/>
      <c r="M231" s="147"/>
      <c r="N231" s="147"/>
      <c r="O231" s="147"/>
      <c r="P231" s="147"/>
      <c r="Q231" s="147"/>
      <c r="R231" s="147"/>
      <c r="S231" s="147"/>
      <c r="T231" s="147"/>
      <c r="U231" s="147"/>
      <c r="V231" s="147"/>
      <c r="W231" s="147"/>
      <c r="X231" s="147"/>
      <c r="Y231" s="147"/>
      <c r="Z231" s="147"/>
      <c r="AA231" s="147"/>
      <c r="AB231" s="147"/>
      <c r="AC231" s="147"/>
      <c r="AD231" s="147"/>
      <c r="AE231" s="147"/>
      <c r="AF231" s="147"/>
    </row>
    <row r="232" spans="1:32" s="149" customFormat="1" ht="30" x14ac:dyDescent="0.25">
      <c r="A232" s="1266"/>
      <c r="B232" s="1269"/>
      <c r="C232" s="235"/>
      <c r="D232" s="945"/>
      <c r="E232" s="939" t="s">
        <v>1830</v>
      </c>
      <c r="F232" s="939" t="s">
        <v>1831</v>
      </c>
      <c r="G232" s="171">
        <v>0.45</v>
      </c>
      <c r="H232" s="172" t="s">
        <v>1585</v>
      </c>
      <c r="I232" s="174"/>
      <c r="J232" s="535"/>
      <c r="K232" s="535"/>
      <c r="L232" s="283"/>
      <c r="M232" s="147"/>
      <c r="N232" s="147"/>
      <c r="O232" s="147"/>
      <c r="P232" s="147"/>
      <c r="Q232" s="147"/>
      <c r="R232" s="147"/>
      <c r="S232" s="147"/>
      <c r="T232" s="147"/>
      <c r="U232" s="147"/>
      <c r="V232" s="147"/>
      <c r="W232" s="147"/>
      <c r="X232" s="147"/>
      <c r="Y232" s="147"/>
      <c r="Z232" s="147"/>
      <c r="AA232" s="147"/>
      <c r="AB232" s="147"/>
      <c r="AC232" s="147"/>
      <c r="AD232" s="147"/>
      <c r="AE232" s="147"/>
      <c r="AF232" s="147"/>
    </row>
    <row r="233" spans="1:32" s="149" customFormat="1" ht="30" x14ac:dyDescent="0.25">
      <c r="A233" s="1266"/>
      <c r="B233" s="1269"/>
      <c r="C233" s="235"/>
      <c r="D233" s="945"/>
      <c r="E233" s="939" t="s">
        <v>1832</v>
      </c>
      <c r="F233" s="939" t="s">
        <v>1833</v>
      </c>
      <c r="G233" s="171">
        <v>2</v>
      </c>
      <c r="H233" s="172" t="s">
        <v>1585</v>
      </c>
      <c r="I233" s="172"/>
      <c r="J233" s="535"/>
      <c r="K233" s="535"/>
      <c r="L233" s="173"/>
      <c r="M233" s="147"/>
      <c r="N233" s="147"/>
      <c r="O233" s="147"/>
      <c r="P233" s="147"/>
      <c r="Q233" s="147"/>
      <c r="R233" s="147"/>
      <c r="S233" s="147"/>
      <c r="T233" s="147"/>
      <c r="U233" s="147"/>
      <c r="V233" s="147"/>
      <c r="W233" s="147"/>
      <c r="X233" s="147"/>
      <c r="Y233" s="147"/>
      <c r="Z233" s="147"/>
      <c r="AA233" s="147"/>
      <c r="AB233" s="147"/>
      <c r="AC233" s="147"/>
      <c r="AD233" s="147"/>
      <c r="AE233" s="147"/>
      <c r="AF233" s="147"/>
    </row>
    <row r="234" spans="1:32" s="149" customFormat="1" x14ac:dyDescent="0.25">
      <c r="A234" s="1266"/>
      <c r="B234" s="1269"/>
      <c r="C234" s="950"/>
      <c r="D234" s="945"/>
      <c r="E234" s="170" t="s">
        <v>1546</v>
      </c>
      <c r="F234" s="939" t="s">
        <v>1547</v>
      </c>
      <c r="G234" s="203">
        <v>0.3</v>
      </c>
      <c r="H234" s="938" t="s">
        <v>1556</v>
      </c>
      <c r="I234" s="172"/>
      <c r="J234" s="546"/>
      <c r="K234" s="547"/>
      <c r="L234" s="284"/>
      <c r="M234" s="147"/>
      <c r="N234" s="147"/>
      <c r="O234" s="147"/>
      <c r="P234" s="147"/>
      <c r="Q234" s="147"/>
      <c r="R234" s="147"/>
      <c r="S234" s="147"/>
      <c r="T234" s="147"/>
      <c r="U234" s="147"/>
      <c r="V234" s="147"/>
      <c r="W234" s="147"/>
      <c r="X234" s="147"/>
      <c r="Y234" s="147"/>
      <c r="Z234" s="147"/>
      <c r="AA234" s="147"/>
      <c r="AB234" s="147"/>
      <c r="AC234" s="147"/>
      <c r="AD234" s="147"/>
      <c r="AE234" s="147"/>
      <c r="AF234" s="147"/>
    </row>
    <row r="235" spans="1:32" s="149" customFormat="1" x14ac:dyDescent="0.25">
      <c r="A235" s="1266"/>
      <c r="B235" s="1269"/>
      <c r="C235" s="950"/>
      <c r="D235" s="930"/>
      <c r="E235" s="170" t="s">
        <v>1620</v>
      </c>
      <c r="F235" s="934" t="s">
        <v>1621</v>
      </c>
      <c r="G235" s="165">
        <v>0.5</v>
      </c>
      <c r="H235" s="166" t="s">
        <v>1556</v>
      </c>
      <c r="I235" s="174"/>
      <c r="J235" s="535"/>
      <c r="K235" s="535"/>
      <c r="L235" s="283"/>
      <c r="M235" s="147"/>
      <c r="N235" s="147"/>
      <c r="O235" s="147"/>
      <c r="P235" s="147"/>
      <c r="Q235" s="147"/>
      <c r="R235" s="147"/>
      <c r="S235" s="147"/>
      <c r="T235" s="147"/>
      <c r="U235" s="147"/>
      <c r="V235" s="147"/>
      <c r="W235" s="147"/>
      <c r="X235" s="147"/>
      <c r="Y235" s="147"/>
      <c r="Z235" s="147"/>
      <c r="AA235" s="147"/>
      <c r="AB235" s="147"/>
      <c r="AC235" s="147"/>
      <c r="AD235" s="147"/>
      <c r="AE235" s="147"/>
      <c r="AF235" s="147"/>
    </row>
    <row r="236" spans="1:32" s="149" customFormat="1" ht="30" x14ac:dyDescent="0.25">
      <c r="A236" s="1266"/>
      <c r="B236" s="1269"/>
      <c r="C236" s="950"/>
      <c r="D236" s="945"/>
      <c r="E236" s="170" t="s">
        <v>1834</v>
      </c>
      <c r="F236" s="939" t="s">
        <v>1835</v>
      </c>
      <c r="G236" s="171">
        <v>0.25</v>
      </c>
      <c r="H236" s="172" t="s">
        <v>1585</v>
      </c>
      <c r="I236" s="174"/>
      <c r="J236" s="535"/>
      <c r="K236" s="535"/>
      <c r="L236" s="283"/>
      <c r="M236" s="147"/>
      <c r="N236" s="147"/>
      <c r="O236" s="147"/>
      <c r="P236" s="147"/>
      <c r="Q236" s="147"/>
      <c r="R236" s="147"/>
      <c r="S236" s="147"/>
      <c r="T236" s="147"/>
      <c r="U236" s="147"/>
      <c r="V236" s="147"/>
      <c r="W236" s="147"/>
      <c r="X236" s="147"/>
      <c r="Y236" s="147"/>
      <c r="Z236" s="147"/>
      <c r="AA236" s="147"/>
      <c r="AB236" s="147"/>
      <c r="AC236" s="147"/>
      <c r="AD236" s="147"/>
      <c r="AE236" s="147"/>
      <c r="AF236" s="147"/>
    </row>
    <row r="237" spans="1:32" s="149" customFormat="1" ht="15.75" thickBot="1" x14ac:dyDescent="0.3">
      <c r="A237" s="1267"/>
      <c r="B237" s="1270"/>
      <c r="C237" s="264"/>
      <c r="D237" s="265"/>
      <c r="E237" s="266"/>
      <c r="F237" s="267" t="s">
        <v>1548</v>
      </c>
      <c r="G237" s="268"/>
      <c r="H237" s="215" t="s">
        <v>1836</v>
      </c>
      <c r="I237" s="216">
        <v>7.59</v>
      </c>
      <c r="J237" s="285">
        <v>1070.43</v>
      </c>
      <c r="K237" s="285">
        <v>802.82</v>
      </c>
      <c r="L237" s="286" t="s">
        <v>1787</v>
      </c>
      <c r="M237" s="147"/>
      <c r="N237" s="147"/>
      <c r="O237" s="147"/>
      <c r="P237" s="147"/>
      <c r="Q237" s="147"/>
      <c r="R237" s="147"/>
      <c r="S237" s="147"/>
      <c r="T237" s="147"/>
      <c r="U237" s="147"/>
      <c r="V237" s="147"/>
      <c r="W237" s="147"/>
      <c r="X237" s="147"/>
      <c r="Y237" s="147"/>
      <c r="Z237" s="147"/>
      <c r="AA237" s="147"/>
      <c r="AB237" s="147"/>
      <c r="AC237" s="147"/>
      <c r="AD237" s="147"/>
      <c r="AE237" s="147"/>
      <c r="AF237" s="147"/>
    </row>
    <row r="238" spans="1:32" s="149" customFormat="1" x14ac:dyDescent="0.25">
      <c r="A238" s="1265" t="s">
        <v>1837</v>
      </c>
      <c r="B238" s="1277" t="s">
        <v>1838</v>
      </c>
      <c r="C238" s="287" t="s">
        <v>1839</v>
      </c>
      <c r="D238" s="287" t="s">
        <v>1840</v>
      </c>
      <c r="E238" s="944" t="s">
        <v>1533</v>
      </c>
      <c r="F238" s="934" t="s">
        <v>1534</v>
      </c>
      <c r="G238" s="165">
        <v>1.95</v>
      </c>
      <c r="H238" s="166" t="s">
        <v>1535</v>
      </c>
      <c r="I238" s="228"/>
      <c r="J238" s="229"/>
      <c r="K238" s="229"/>
      <c r="L238" s="263"/>
      <c r="M238" s="147"/>
      <c r="N238" s="147"/>
      <c r="O238" s="147"/>
      <c r="P238" s="147"/>
      <c r="Q238" s="147"/>
      <c r="R238" s="147"/>
      <c r="S238" s="147"/>
      <c r="T238" s="147"/>
      <c r="U238" s="147"/>
      <c r="V238" s="147"/>
      <c r="W238" s="147"/>
      <c r="X238" s="147"/>
      <c r="Y238" s="147"/>
      <c r="Z238" s="147"/>
      <c r="AA238" s="147"/>
      <c r="AB238" s="147"/>
      <c r="AC238" s="147"/>
      <c r="AD238" s="147"/>
      <c r="AE238" s="147"/>
      <c r="AF238" s="147"/>
    </row>
    <row r="239" spans="1:32" s="149" customFormat="1" x14ac:dyDescent="0.25">
      <c r="A239" s="1266"/>
      <c r="B239" s="1260"/>
      <c r="C239" s="288" t="s">
        <v>1841</v>
      </c>
      <c r="D239" s="288" t="s">
        <v>1842</v>
      </c>
      <c r="E239" s="170" t="s">
        <v>1536</v>
      </c>
      <c r="F239" s="939" t="s">
        <v>1537</v>
      </c>
      <c r="G239" s="171">
        <v>1.95</v>
      </c>
      <c r="H239" s="172" t="s">
        <v>1535</v>
      </c>
      <c r="I239" s="223"/>
      <c r="J239" s="224"/>
      <c r="K239" s="224"/>
      <c r="L239" s="181"/>
      <c r="M239" s="147"/>
      <c r="N239" s="147"/>
      <c r="O239" s="147"/>
      <c r="P239" s="147"/>
      <c r="Q239" s="147"/>
      <c r="R239" s="147"/>
      <c r="S239" s="147"/>
      <c r="T239" s="147"/>
      <c r="U239" s="147"/>
      <c r="V239" s="147"/>
      <c r="W239" s="147"/>
      <c r="X239" s="147"/>
      <c r="Y239" s="147"/>
      <c r="Z239" s="147"/>
      <c r="AA239" s="147"/>
      <c r="AB239" s="147"/>
      <c r="AC239" s="147"/>
      <c r="AD239" s="147"/>
      <c r="AE239" s="147"/>
      <c r="AF239" s="147"/>
    </row>
    <row r="240" spans="1:32" s="149" customFormat="1" x14ac:dyDescent="0.25">
      <c r="A240" s="1266"/>
      <c r="B240" s="1260"/>
      <c r="C240" s="288" t="s">
        <v>1843</v>
      </c>
      <c r="D240" s="288" t="s">
        <v>1844</v>
      </c>
      <c r="E240" s="170" t="s">
        <v>1538</v>
      </c>
      <c r="F240" s="939" t="s">
        <v>1539</v>
      </c>
      <c r="G240" s="171">
        <v>1.68</v>
      </c>
      <c r="H240" s="172" t="s">
        <v>1535</v>
      </c>
      <c r="I240" s="223"/>
      <c r="J240" s="224"/>
      <c r="K240" s="224"/>
      <c r="L240" s="181"/>
      <c r="M240" s="147"/>
      <c r="N240" s="147"/>
      <c r="O240" s="147"/>
      <c r="P240" s="147"/>
      <c r="Q240" s="147"/>
      <c r="R240" s="147"/>
      <c r="S240" s="147"/>
      <c r="T240" s="147"/>
      <c r="U240" s="147"/>
      <c r="V240" s="147"/>
      <c r="W240" s="147"/>
      <c r="X240" s="147"/>
      <c r="Y240" s="147"/>
      <c r="Z240" s="147"/>
      <c r="AA240" s="147"/>
      <c r="AB240" s="147"/>
      <c r="AC240" s="147"/>
      <c r="AD240" s="147"/>
      <c r="AE240" s="147"/>
      <c r="AF240" s="147"/>
    </row>
    <row r="241" spans="1:32" s="149" customFormat="1" x14ac:dyDescent="0.25">
      <c r="A241" s="1266"/>
      <c r="B241" s="1260"/>
      <c r="C241" s="288" t="s">
        <v>1845</v>
      </c>
      <c r="D241" s="288" t="s">
        <v>1846</v>
      </c>
      <c r="E241" s="170" t="s">
        <v>1554</v>
      </c>
      <c r="F241" s="939" t="s">
        <v>1555</v>
      </c>
      <c r="G241" s="171">
        <v>1.37</v>
      </c>
      <c r="H241" s="172" t="s">
        <v>1594</v>
      </c>
      <c r="I241" s="223"/>
      <c r="J241" s="224"/>
      <c r="K241" s="224"/>
      <c r="L241" s="181"/>
      <c r="M241" s="147"/>
      <c r="N241" s="147"/>
      <c r="O241" s="147"/>
      <c r="P241" s="147"/>
      <c r="Q241" s="147"/>
      <c r="R241" s="147"/>
      <c r="S241" s="147"/>
      <c r="T241" s="147"/>
      <c r="U241" s="147"/>
      <c r="V241" s="147"/>
      <c r="W241" s="147"/>
      <c r="X241" s="147"/>
      <c r="Y241" s="147"/>
      <c r="Z241" s="147"/>
      <c r="AA241" s="147"/>
      <c r="AB241" s="147"/>
      <c r="AC241" s="147"/>
      <c r="AD241" s="147"/>
      <c r="AE241" s="147"/>
      <c r="AF241" s="147"/>
    </row>
    <row r="242" spans="1:32" s="149" customFormat="1" ht="30" x14ac:dyDescent="0.25">
      <c r="A242" s="1266"/>
      <c r="B242" s="1260"/>
      <c r="C242" s="288" t="s">
        <v>1847</v>
      </c>
      <c r="D242" s="288" t="s">
        <v>1848</v>
      </c>
      <c r="E242" s="170" t="s">
        <v>1557</v>
      </c>
      <c r="F242" s="939" t="s">
        <v>1558</v>
      </c>
      <c r="G242" s="171">
        <v>1.37</v>
      </c>
      <c r="H242" s="172" t="s">
        <v>1594</v>
      </c>
      <c r="I242" s="223"/>
      <c r="J242" s="224"/>
      <c r="K242" s="224"/>
      <c r="L242" s="181"/>
      <c r="M242" s="147"/>
      <c r="N242" s="147"/>
      <c r="O242" s="147"/>
      <c r="P242" s="147"/>
      <c r="Q242" s="147"/>
      <c r="R242" s="147"/>
      <c r="S242" s="147"/>
      <c r="T242" s="147"/>
      <c r="U242" s="147"/>
      <c r="V242" s="147"/>
      <c r="W242" s="147"/>
      <c r="X242" s="147"/>
      <c r="Y242" s="147"/>
      <c r="Z242" s="147"/>
      <c r="AA242" s="147"/>
      <c r="AB242" s="147"/>
      <c r="AC242" s="147"/>
      <c r="AD242" s="147"/>
      <c r="AE242" s="147"/>
      <c r="AF242" s="147"/>
    </row>
    <row r="243" spans="1:32" s="149" customFormat="1" x14ac:dyDescent="0.25">
      <c r="A243" s="1266"/>
      <c r="B243" s="1260"/>
      <c r="C243" s="288" t="s">
        <v>1849</v>
      </c>
      <c r="D243" s="288" t="s">
        <v>1850</v>
      </c>
      <c r="E243" s="170" t="s">
        <v>1559</v>
      </c>
      <c r="F243" s="939" t="s">
        <v>1560</v>
      </c>
      <c r="G243" s="171">
        <v>1.18</v>
      </c>
      <c r="H243" s="172" t="s">
        <v>1594</v>
      </c>
      <c r="I243" s="223"/>
      <c r="J243" s="224"/>
      <c r="K243" s="224"/>
      <c r="L243" s="181"/>
      <c r="M243" s="147"/>
      <c r="N243" s="147"/>
      <c r="O243" s="147"/>
      <c r="P243" s="147"/>
      <c r="Q243" s="147"/>
      <c r="R243" s="147"/>
      <c r="S243" s="147"/>
      <c r="T243" s="147"/>
      <c r="U243" s="147"/>
      <c r="V243" s="147"/>
      <c r="W243" s="147"/>
      <c r="X243" s="147"/>
      <c r="Y243" s="147"/>
      <c r="Z243" s="147"/>
      <c r="AA243" s="147"/>
      <c r="AB243" s="147"/>
      <c r="AC243" s="147"/>
      <c r="AD243" s="147"/>
      <c r="AE243" s="147"/>
      <c r="AF243" s="147"/>
    </row>
    <row r="244" spans="1:32" s="149" customFormat="1" x14ac:dyDescent="0.25">
      <c r="A244" s="1266"/>
      <c r="B244" s="1260"/>
      <c r="C244" s="288" t="s">
        <v>1851</v>
      </c>
      <c r="D244" s="288" t="s">
        <v>1852</v>
      </c>
      <c r="E244" s="170"/>
      <c r="F244" s="177" t="s">
        <v>1792</v>
      </c>
      <c r="G244" s="171"/>
      <c r="H244" s="172"/>
      <c r="I244" s="172"/>
      <c r="J244" s="535"/>
      <c r="K244" s="535"/>
      <c r="L244" s="173"/>
      <c r="M244" s="147"/>
      <c r="N244" s="147"/>
      <c r="O244" s="147"/>
      <c r="P244" s="147"/>
      <c r="Q244" s="147"/>
      <c r="R244" s="147"/>
      <c r="S244" s="147"/>
      <c r="T244" s="147"/>
      <c r="U244" s="147"/>
      <c r="V244" s="147"/>
      <c r="W244" s="147"/>
      <c r="X244" s="147"/>
      <c r="Y244" s="147"/>
      <c r="Z244" s="147"/>
      <c r="AA244" s="147"/>
      <c r="AB244" s="147"/>
      <c r="AC244" s="147"/>
      <c r="AD244" s="147"/>
      <c r="AE244" s="147"/>
      <c r="AF244" s="147"/>
    </row>
    <row r="245" spans="1:32" s="149" customFormat="1" ht="30" x14ac:dyDescent="0.25">
      <c r="A245" s="1266"/>
      <c r="B245" s="1260"/>
      <c r="C245" s="288" t="s">
        <v>1853</v>
      </c>
      <c r="D245" s="288" t="s">
        <v>1854</v>
      </c>
      <c r="E245" s="939" t="s">
        <v>1855</v>
      </c>
      <c r="F245" s="289" t="s">
        <v>1856</v>
      </c>
      <c r="G245" s="171">
        <v>1.1200000000000001</v>
      </c>
      <c r="H245" s="172" t="s">
        <v>1761</v>
      </c>
      <c r="I245" s="172"/>
      <c r="J245" s="535"/>
      <c r="K245" s="535"/>
      <c r="L245" s="173"/>
      <c r="M245" s="147"/>
      <c r="N245" s="147"/>
      <c r="O245" s="147"/>
      <c r="P245" s="147"/>
      <c r="Q245" s="147"/>
      <c r="R245" s="147"/>
      <c r="S245" s="147"/>
      <c r="T245" s="147"/>
      <c r="U245" s="147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/>
      <c r="AF245" s="147"/>
    </row>
    <row r="246" spans="1:32" s="149" customFormat="1" x14ac:dyDescent="0.25">
      <c r="A246" s="1266"/>
      <c r="B246" s="1260"/>
      <c r="C246" s="288" t="s">
        <v>1857</v>
      </c>
      <c r="D246" s="288" t="s">
        <v>1858</v>
      </c>
      <c r="E246" s="170"/>
      <c r="F246" s="177" t="s">
        <v>1572</v>
      </c>
      <c r="G246" s="171"/>
      <c r="H246" s="172"/>
      <c r="I246" s="172"/>
      <c r="J246" s="535"/>
      <c r="K246" s="535"/>
      <c r="L246" s="173"/>
      <c r="M246" s="147"/>
      <c r="N246" s="147"/>
      <c r="O246" s="147"/>
      <c r="P246" s="147"/>
      <c r="Q246" s="147"/>
      <c r="R246" s="147"/>
      <c r="S246" s="147"/>
      <c r="T246" s="147"/>
      <c r="U246" s="147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/>
      <c r="AF246" s="147"/>
    </row>
    <row r="247" spans="1:32" s="149" customFormat="1" x14ac:dyDescent="0.25">
      <c r="A247" s="1266"/>
      <c r="B247" s="1260"/>
      <c r="C247" s="288" t="s">
        <v>1859</v>
      </c>
      <c r="D247" s="288" t="s">
        <v>1860</v>
      </c>
      <c r="E247" s="170" t="s">
        <v>1861</v>
      </c>
      <c r="F247" s="939" t="s">
        <v>1862</v>
      </c>
      <c r="G247" s="171">
        <v>0.87</v>
      </c>
      <c r="H247" s="172" t="s">
        <v>1827</v>
      </c>
      <c r="I247" s="172"/>
      <c r="J247" s="535"/>
      <c r="K247" s="535"/>
      <c r="L247" s="173"/>
      <c r="M247" s="147"/>
      <c r="N247" s="147"/>
      <c r="O247" s="147"/>
      <c r="P247" s="147"/>
      <c r="Q247" s="147"/>
      <c r="R247" s="147"/>
      <c r="S247" s="147"/>
      <c r="T247" s="147"/>
      <c r="U247" s="147"/>
      <c r="V247" s="147"/>
      <c r="W247" s="147"/>
      <c r="X247" s="147"/>
      <c r="Y247" s="147"/>
      <c r="Z247" s="147"/>
      <c r="AA247" s="147"/>
      <c r="AB247" s="147"/>
      <c r="AC247" s="147"/>
      <c r="AD247" s="147"/>
      <c r="AE247" s="147"/>
      <c r="AF247" s="147"/>
    </row>
    <row r="248" spans="1:32" s="149" customFormat="1" ht="30" x14ac:dyDescent="0.25">
      <c r="A248" s="1266"/>
      <c r="B248" s="1260"/>
      <c r="C248" s="288" t="s">
        <v>1863</v>
      </c>
      <c r="D248" s="288" t="s">
        <v>1864</v>
      </c>
      <c r="E248" s="939" t="s">
        <v>1830</v>
      </c>
      <c r="F248" s="939" t="s">
        <v>1831</v>
      </c>
      <c r="G248" s="171">
        <v>0.45</v>
      </c>
      <c r="H248" s="172" t="s">
        <v>1827</v>
      </c>
      <c r="I248" s="172"/>
      <c r="J248" s="535"/>
      <c r="K248" s="535"/>
      <c r="L248" s="173"/>
      <c r="M248" s="147"/>
      <c r="N248" s="147"/>
      <c r="O248" s="147"/>
      <c r="P248" s="147"/>
      <c r="Q248" s="147"/>
      <c r="R248" s="147"/>
      <c r="S248" s="147"/>
      <c r="T248" s="147"/>
      <c r="U248" s="147"/>
      <c r="V248" s="147"/>
      <c r="W248" s="147"/>
      <c r="X248" s="147"/>
      <c r="Y248" s="147"/>
      <c r="Z248" s="147"/>
      <c r="AA248" s="147"/>
      <c r="AB248" s="147"/>
      <c r="AC248" s="147"/>
      <c r="AD248" s="147"/>
      <c r="AE248" s="147"/>
      <c r="AF248" s="147"/>
    </row>
    <row r="249" spans="1:32" s="149" customFormat="1" ht="30" x14ac:dyDescent="0.25">
      <c r="A249" s="1266"/>
      <c r="B249" s="1260"/>
      <c r="C249" s="288" t="s">
        <v>1865</v>
      </c>
      <c r="D249" s="288" t="s">
        <v>1866</v>
      </c>
      <c r="E249" s="939" t="s">
        <v>1832</v>
      </c>
      <c r="F249" s="939" t="s">
        <v>1833</v>
      </c>
      <c r="G249" s="171">
        <v>2</v>
      </c>
      <c r="H249" s="172" t="s">
        <v>1622</v>
      </c>
      <c r="I249" s="172"/>
      <c r="J249" s="535"/>
      <c r="K249" s="535"/>
      <c r="L249" s="173"/>
      <c r="M249" s="147"/>
      <c r="N249" s="147"/>
      <c r="O249" s="147"/>
      <c r="P249" s="147"/>
      <c r="Q249" s="147"/>
      <c r="R249" s="147"/>
      <c r="S249" s="147"/>
      <c r="T249" s="147"/>
      <c r="U249" s="147"/>
      <c r="V249" s="147"/>
      <c r="W249" s="147"/>
      <c r="X249" s="147"/>
      <c r="Y249" s="147"/>
      <c r="Z249" s="147"/>
      <c r="AA249" s="147"/>
      <c r="AB249" s="147"/>
      <c r="AC249" s="147"/>
      <c r="AD249" s="147"/>
      <c r="AE249" s="147"/>
      <c r="AF249" s="147"/>
    </row>
    <row r="250" spans="1:32" s="149" customFormat="1" ht="30" x14ac:dyDescent="0.25">
      <c r="A250" s="1266"/>
      <c r="B250" s="1260"/>
      <c r="C250" s="288" t="s">
        <v>1867</v>
      </c>
      <c r="D250" s="288" t="s">
        <v>1868</v>
      </c>
      <c r="E250" s="170" t="s">
        <v>1834</v>
      </c>
      <c r="F250" s="939" t="s">
        <v>1869</v>
      </c>
      <c r="G250" s="171">
        <v>0.25</v>
      </c>
      <c r="H250" s="172" t="s">
        <v>1569</v>
      </c>
      <c r="I250" s="172"/>
      <c r="J250" s="535"/>
      <c r="K250" s="535"/>
      <c r="L250" s="173"/>
      <c r="M250" s="147"/>
      <c r="N250" s="147"/>
      <c r="O250" s="147"/>
      <c r="P250" s="147"/>
      <c r="Q250" s="147"/>
      <c r="R250" s="147"/>
      <c r="S250" s="147"/>
      <c r="T250" s="147"/>
      <c r="U250" s="147"/>
      <c r="V250" s="147"/>
      <c r="W250" s="147"/>
      <c r="X250" s="147"/>
      <c r="Y250" s="147"/>
      <c r="Z250" s="147"/>
      <c r="AA250" s="147"/>
      <c r="AB250" s="147"/>
      <c r="AC250" s="147"/>
      <c r="AD250" s="147"/>
      <c r="AE250" s="147"/>
      <c r="AF250" s="147"/>
    </row>
    <row r="251" spans="1:32" s="149" customFormat="1" x14ac:dyDescent="0.25">
      <c r="A251" s="1266"/>
      <c r="B251" s="1260"/>
      <c r="C251" s="288" t="s">
        <v>1870</v>
      </c>
      <c r="D251" s="288" t="s">
        <v>1871</v>
      </c>
      <c r="E251" s="170"/>
      <c r="F251" s="170"/>
      <c r="G251" s="171"/>
      <c r="H251" s="172"/>
      <c r="I251" s="172"/>
      <c r="J251" s="535"/>
      <c r="K251" s="535"/>
      <c r="L251" s="173"/>
      <c r="M251" s="147"/>
      <c r="N251" s="147"/>
      <c r="O251" s="147"/>
      <c r="P251" s="147"/>
      <c r="Q251" s="147"/>
      <c r="R251" s="147"/>
      <c r="S251" s="147"/>
      <c r="T251" s="147"/>
      <c r="U251" s="147"/>
      <c r="V251" s="147"/>
      <c r="W251" s="147"/>
      <c r="X251" s="147"/>
      <c r="Y251" s="147"/>
      <c r="Z251" s="147"/>
      <c r="AA251" s="147"/>
      <c r="AB251" s="147"/>
      <c r="AC251" s="147"/>
      <c r="AD251" s="147"/>
      <c r="AE251" s="147"/>
      <c r="AF251" s="147"/>
    </row>
    <row r="252" spans="1:32" s="149" customFormat="1" x14ac:dyDescent="0.25">
      <c r="A252" s="1266"/>
      <c r="B252" s="1260"/>
      <c r="C252" s="288" t="s">
        <v>1872</v>
      </c>
      <c r="D252" s="288" t="s">
        <v>1873</v>
      </c>
      <c r="E252" s="170"/>
      <c r="F252" s="170"/>
      <c r="G252" s="171"/>
      <c r="H252" s="172"/>
      <c r="I252" s="172"/>
      <c r="J252" s="535"/>
      <c r="K252" s="535"/>
      <c r="L252" s="173"/>
      <c r="M252" s="147"/>
      <c r="N252" s="147"/>
      <c r="O252" s="147"/>
      <c r="P252" s="147"/>
      <c r="Q252" s="147"/>
      <c r="R252" s="147"/>
      <c r="S252" s="147"/>
      <c r="T252" s="147"/>
      <c r="U252" s="147"/>
      <c r="V252" s="147"/>
      <c r="W252" s="147"/>
      <c r="X252" s="147"/>
      <c r="Y252" s="147"/>
      <c r="Z252" s="147"/>
      <c r="AA252" s="147"/>
      <c r="AB252" s="147"/>
      <c r="AC252" s="147"/>
      <c r="AD252" s="147"/>
      <c r="AE252" s="147"/>
      <c r="AF252" s="147"/>
    </row>
    <row r="253" spans="1:32" s="149" customFormat="1" x14ac:dyDescent="0.25">
      <c r="A253" s="1266"/>
      <c r="B253" s="1260"/>
      <c r="C253" s="288" t="s">
        <v>1874</v>
      </c>
      <c r="D253" s="288" t="s">
        <v>1875</v>
      </c>
      <c r="E253" s="170"/>
      <c r="F253" s="939"/>
      <c r="G253" s="171"/>
      <c r="H253" s="172"/>
      <c r="I253" s="172"/>
      <c r="J253" s="535"/>
      <c r="K253" s="535"/>
      <c r="L253" s="173"/>
      <c r="M253" s="147"/>
      <c r="N253" s="147"/>
      <c r="O253" s="147"/>
      <c r="P253" s="147"/>
      <c r="Q253" s="147"/>
      <c r="R253" s="147"/>
      <c r="S253" s="147"/>
      <c r="T253" s="147"/>
      <c r="U253" s="147"/>
      <c r="V253" s="147"/>
      <c r="W253" s="147"/>
      <c r="X253" s="147"/>
      <c r="Y253" s="147"/>
      <c r="Z253" s="147"/>
      <c r="AA253" s="147"/>
      <c r="AB253" s="147"/>
      <c r="AC253" s="147"/>
      <c r="AD253" s="147"/>
      <c r="AE253" s="147"/>
      <c r="AF253" s="147"/>
    </row>
    <row r="254" spans="1:32" s="149" customFormat="1" x14ac:dyDescent="0.25">
      <c r="A254" s="1266"/>
      <c r="B254" s="1260"/>
      <c r="C254" s="288" t="s">
        <v>1876</v>
      </c>
      <c r="D254" s="288" t="s">
        <v>1877</v>
      </c>
      <c r="E254" s="170"/>
      <c r="F254" s="170"/>
      <c r="G254" s="170"/>
      <c r="H254" s="170"/>
      <c r="I254" s="170"/>
      <c r="J254" s="535"/>
      <c r="K254" s="535"/>
      <c r="L254" s="173"/>
      <c r="M254" s="147"/>
      <c r="N254" s="147"/>
      <c r="O254" s="147"/>
      <c r="P254" s="147"/>
      <c r="Q254" s="147"/>
      <c r="R254" s="147"/>
      <c r="S254" s="147"/>
      <c r="T254" s="147"/>
      <c r="U254" s="147"/>
      <c r="V254" s="147"/>
      <c r="W254" s="147"/>
      <c r="X254" s="147"/>
      <c r="Y254" s="147"/>
      <c r="Z254" s="147"/>
      <c r="AA254" s="147"/>
      <c r="AB254" s="147"/>
      <c r="AC254" s="147"/>
      <c r="AD254" s="147"/>
      <c r="AE254" s="147"/>
      <c r="AF254" s="147"/>
    </row>
    <row r="255" spans="1:32" s="149" customFormat="1" x14ac:dyDescent="0.25">
      <c r="A255" s="1266"/>
      <c r="B255" s="1260"/>
      <c r="C255" s="288" t="s">
        <v>1878</v>
      </c>
      <c r="D255" s="288" t="s">
        <v>1879</v>
      </c>
      <c r="E255" s="170"/>
      <c r="F255" s="170"/>
      <c r="G255" s="290"/>
      <c r="H255" s="172"/>
      <c r="I255" s="172"/>
      <c r="J255" s="535"/>
      <c r="K255" s="535"/>
      <c r="L255" s="181"/>
      <c r="M255" s="147"/>
      <c r="N255" s="147"/>
      <c r="O255" s="147"/>
      <c r="P255" s="147"/>
      <c r="Q255" s="147"/>
      <c r="R255" s="147"/>
      <c r="S255" s="147"/>
      <c r="T255" s="147"/>
      <c r="U255" s="147"/>
      <c r="V255" s="147"/>
      <c r="W255" s="147"/>
      <c r="X255" s="147"/>
      <c r="Y255" s="147"/>
      <c r="Z255" s="147"/>
      <c r="AA255" s="147"/>
      <c r="AB255" s="147"/>
      <c r="AC255" s="147"/>
      <c r="AD255" s="147"/>
      <c r="AE255" s="147"/>
      <c r="AF255" s="147"/>
    </row>
    <row r="256" spans="1:32" s="149" customFormat="1" x14ac:dyDescent="0.25">
      <c r="A256" s="1266"/>
      <c r="B256" s="1260"/>
      <c r="C256" s="288" t="s">
        <v>1880</v>
      </c>
      <c r="D256" s="288" t="s">
        <v>1881</v>
      </c>
      <c r="E256" s="170"/>
      <c r="F256" s="170"/>
      <c r="G256" s="290"/>
      <c r="H256" s="172"/>
      <c r="I256" s="172"/>
      <c r="J256" s="535"/>
      <c r="K256" s="535"/>
      <c r="L256" s="181"/>
      <c r="M256" s="147"/>
      <c r="N256" s="147"/>
      <c r="O256" s="147"/>
      <c r="P256" s="147"/>
      <c r="Q256" s="147"/>
      <c r="R256" s="147"/>
      <c r="S256" s="147"/>
      <c r="T256" s="147"/>
      <c r="U256" s="147"/>
      <c r="V256" s="147"/>
      <c r="W256" s="147"/>
      <c r="X256" s="147"/>
      <c r="Y256" s="147"/>
      <c r="Z256" s="147"/>
      <c r="AA256" s="147"/>
      <c r="AB256" s="147"/>
      <c r="AC256" s="147"/>
      <c r="AD256" s="147"/>
      <c r="AE256" s="147"/>
      <c r="AF256" s="147"/>
    </row>
    <row r="257" spans="1:32" s="163" customFormat="1" ht="15.75" thickBot="1" x14ac:dyDescent="0.3">
      <c r="A257" s="1267"/>
      <c r="B257" s="1278"/>
      <c r="C257" s="945"/>
      <c r="D257" s="945"/>
      <c r="E257" s="943"/>
      <c r="F257" s="267" t="s">
        <v>1548</v>
      </c>
      <c r="G257" s="188"/>
      <c r="H257" s="253" t="s">
        <v>1836</v>
      </c>
      <c r="I257" s="188">
        <v>3</v>
      </c>
      <c r="J257" s="537">
        <v>423.1</v>
      </c>
      <c r="K257" s="537">
        <v>317.32</v>
      </c>
      <c r="L257" s="189" t="s">
        <v>1787</v>
      </c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  <c r="AC257" s="162"/>
      <c r="AD257" s="162"/>
      <c r="AE257" s="162"/>
      <c r="AF257" s="162"/>
    </row>
    <row r="258" spans="1:32" s="163" customFormat="1" ht="30" x14ac:dyDescent="0.25">
      <c r="A258" s="1279" t="s">
        <v>1882</v>
      </c>
      <c r="B258" s="1277" t="s">
        <v>1883</v>
      </c>
      <c r="C258" s="291" t="s">
        <v>1884</v>
      </c>
      <c r="D258" s="192" t="s">
        <v>1885</v>
      </c>
      <c r="E258" s="280" t="s">
        <v>1886</v>
      </c>
      <c r="F258" s="192" t="s">
        <v>1887</v>
      </c>
      <c r="G258" s="292">
        <v>1.57</v>
      </c>
      <c r="H258" s="293" t="s">
        <v>1827</v>
      </c>
      <c r="I258" s="294"/>
      <c r="J258" s="548"/>
      <c r="K258" s="548"/>
      <c r="L258" s="295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  <c r="AC258" s="162"/>
      <c r="AD258" s="162"/>
      <c r="AE258" s="162"/>
      <c r="AF258" s="162"/>
    </row>
    <row r="259" spans="1:32" s="163" customFormat="1" x14ac:dyDescent="0.25">
      <c r="A259" s="1280"/>
      <c r="B259" s="1260"/>
      <c r="C259" s="282" t="s">
        <v>1888</v>
      </c>
      <c r="D259" s="226" t="s">
        <v>1889</v>
      </c>
      <c r="E259" s="226" t="s">
        <v>1890</v>
      </c>
      <c r="F259" s="226" t="s">
        <v>1891</v>
      </c>
      <c r="G259" s="171">
        <v>1.57</v>
      </c>
      <c r="H259" s="172" t="s">
        <v>1827</v>
      </c>
      <c r="I259" s="172"/>
      <c r="J259" s="535"/>
      <c r="K259" s="535"/>
      <c r="L259" s="173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/>
      <c r="AF259" s="162"/>
    </row>
    <row r="260" spans="1:32" s="163" customFormat="1" x14ac:dyDescent="0.25">
      <c r="A260" s="1280"/>
      <c r="B260" s="1260"/>
      <c r="C260" s="282"/>
      <c r="D260" s="206"/>
      <c r="E260" s="226" t="s">
        <v>1892</v>
      </c>
      <c r="F260" s="226" t="s">
        <v>1893</v>
      </c>
      <c r="G260" s="171">
        <v>1.57</v>
      </c>
      <c r="H260" s="172" t="s">
        <v>1827</v>
      </c>
      <c r="I260" s="172"/>
      <c r="J260" s="535"/>
      <c r="K260" s="535"/>
      <c r="L260" s="173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  <c r="AC260" s="162"/>
      <c r="AD260" s="162"/>
      <c r="AE260" s="162"/>
      <c r="AF260" s="162"/>
    </row>
    <row r="261" spans="1:32" s="162" customFormat="1" x14ac:dyDescent="0.25">
      <c r="A261" s="1280"/>
      <c r="B261" s="1260"/>
      <c r="C261" s="274"/>
      <c r="D261" s="296"/>
      <c r="E261" s="226" t="s">
        <v>1540</v>
      </c>
      <c r="F261" s="227" t="s">
        <v>1541</v>
      </c>
      <c r="G261" s="171">
        <v>1.57</v>
      </c>
      <c r="H261" s="183" t="s">
        <v>1827</v>
      </c>
      <c r="I261" s="183"/>
      <c r="J261" s="536"/>
      <c r="K261" s="536"/>
      <c r="L261" s="297"/>
    </row>
    <row r="262" spans="1:32" s="149" customFormat="1" ht="15.75" thickBot="1" x14ac:dyDescent="0.3">
      <c r="A262" s="1281"/>
      <c r="B262" s="1278"/>
      <c r="C262" s="298"/>
      <c r="D262" s="299"/>
      <c r="E262" s="266"/>
      <c r="F262" s="267" t="s">
        <v>1548</v>
      </c>
      <c r="G262" s="268"/>
      <c r="H262" s="215" t="s">
        <v>1894</v>
      </c>
      <c r="I262" s="300">
        <v>1.57</v>
      </c>
      <c r="J262" s="285">
        <v>221.42</v>
      </c>
      <c r="K262" s="285">
        <v>166.07</v>
      </c>
      <c r="L262" s="286">
        <v>1</v>
      </c>
    </row>
    <row r="263" spans="1:32" s="149" customFormat="1" x14ac:dyDescent="0.25">
      <c r="A263" s="146"/>
      <c r="B263" s="147"/>
      <c r="C263" s="147"/>
      <c r="D263" s="147"/>
      <c r="E263" s="147"/>
      <c r="F263" s="147"/>
      <c r="G263" s="148"/>
      <c r="H263" s="261"/>
      <c r="I263" s="261"/>
      <c r="J263" s="547"/>
      <c r="K263" s="547"/>
      <c r="L263" s="147"/>
    </row>
    <row r="264" spans="1:32" s="149" customFormat="1" ht="15.75" thickBot="1" x14ac:dyDescent="0.3">
      <c r="A264" s="1285" t="s">
        <v>2647</v>
      </c>
      <c r="B264" s="1285"/>
      <c r="C264" s="1285"/>
      <c r="D264" s="1285"/>
      <c r="E264" s="1285"/>
      <c r="F264" s="1285"/>
      <c r="G264" s="1285"/>
      <c r="H264" s="1285"/>
      <c r="I264" s="1285"/>
      <c r="J264" s="1285"/>
      <c r="K264" s="1285"/>
      <c r="L264" s="1285"/>
    </row>
    <row r="265" spans="1:32" s="149" customFormat="1" ht="64.5" thickBot="1" x14ac:dyDescent="0.3">
      <c r="A265" s="301" t="s">
        <v>1895</v>
      </c>
      <c r="B265" s="302" t="s">
        <v>1896</v>
      </c>
      <c r="C265" s="303" t="s">
        <v>1897</v>
      </c>
      <c r="D265" s="302" t="s">
        <v>1522</v>
      </c>
      <c r="E265" s="302" t="s">
        <v>1898</v>
      </c>
      <c r="F265" s="304" t="s">
        <v>1524</v>
      </c>
      <c r="G265" s="305" t="s">
        <v>1525</v>
      </c>
      <c r="H265" s="306" t="s">
        <v>1526</v>
      </c>
      <c r="I265" s="307" t="s">
        <v>1527</v>
      </c>
      <c r="J265" s="533" t="s">
        <v>2444</v>
      </c>
      <c r="K265" s="533" t="s">
        <v>2445</v>
      </c>
      <c r="L265" s="308" t="s">
        <v>1528</v>
      </c>
    </row>
    <row r="266" spans="1:32" s="149" customFormat="1" x14ac:dyDescent="0.25">
      <c r="A266" s="1265" t="s">
        <v>1899</v>
      </c>
      <c r="B266" s="1277" t="s">
        <v>1900</v>
      </c>
      <c r="C266" s="280" t="s">
        <v>1592</v>
      </c>
      <c r="D266" s="280" t="s">
        <v>1593</v>
      </c>
      <c r="E266" s="280" t="s">
        <v>1901</v>
      </c>
      <c r="F266" s="309" t="s">
        <v>1902</v>
      </c>
      <c r="G266" s="292">
        <v>1.68</v>
      </c>
      <c r="H266" s="293" t="s">
        <v>1535</v>
      </c>
      <c r="I266" s="310"/>
      <c r="J266" s="549"/>
      <c r="K266" s="549"/>
      <c r="L266" s="295"/>
    </row>
    <row r="267" spans="1:32" s="149" customFormat="1" x14ac:dyDescent="0.25">
      <c r="A267" s="1266"/>
      <c r="B267" s="1260"/>
      <c r="C267" s="170" t="s">
        <v>1632</v>
      </c>
      <c r="D267" s="944" t="s">
        <v>1633</v>
      </c>
      <c r="E267" s="170" t="s">
        <v>1536</v>
      </c>
      <c r="F267" s="939" t="s">
        <v>1537</v>
      </c>
      <c r="G267" s="171">
        <v>1.68</v>
      </c>
      <c r="H267" s="172" t="s">
        <v>1535</v>
      </c>
      <c r="I267" s="251"/>
      <c r="J267" s="538"/>
      <c r="K267" s="538"/>
      <c r="L267" s="168"/>
    </row>
    <row r="268" spans="1:32" s="149" customFormat="1" x14ac:dyDescent="0.25">
      <c r="A268" s="1266"/>
      <c r="B268" s="1260"/>
      <c r="C268" s="205" t="s">
        <v>1634</v>
      </c>
      <c r="D268" s="170" t="s">
        <v>1635</v>
      </c>
      <c r="E268" s="170" t="s">
        <v>1538</v>
      </c>
      <c r="F268" s="939" t="s">
        <v>1539</v>
      </c>
      <c r="G268" s="171">
        <v>1.68</v>
      </c>
      <c r="H268" s="172" t="s">
        <v>1535</v>
      </c>
      <c r="I268" s="251"/>
      <c r="J268" s="538"/>
      <c r="K268" s="538"/>
      <c r="L268" s="168"/>
    </row>
    <row r="269" spans="1:32" s="149" customFormat="1" x14ac:dyDescent="0.25">
      <c r="A269" s="1266"/>
      <c r="B269" s="1260"/>
      <c r="C269" s="205" t="s">
        <v>1595</v>
      </c>
      <c r="D269" s="939" t="s">
        <v>1596</v>
      </c>
      <c r="E269" s="170" t="s">
        <v>1903</v>
      </c>
      <c r="F269" s="939" t="s">
        <v>1904</v>
      </c>
      <c r="G269" s="171">
        <v>1.18</v>
      </c>
      <c r="H269" s="172" t="s">
        <v>1535</v>
      </c>
      <c r="I269" s="251"/>
      <c r="J269" s="538"/>
      <c r="K269" s="538"/>
      <c r="L269" s="168"/>
    </row>
    <row r="270" spans="1:32" s="149" customFormat="1" x14ac:dyDescent="0.25">
      <c r="A270" s="1266"/>
      <c r="B270" s="1260"/>
      <c r="C270" s="205" t="s">
        <v>1636</v>
      </c>
      <c r="D270" s="939" t="s">
        <v>1637</v>
      </c>
      <c r="E270" s="170" t="s">
        <v>1557</v>
      </c>
      <c r="F270" s="939" t="s">
        <v>1558</v>
      </c>
      <c r="G270" s="171">
        <v>1.18</v>
      </c>
      <c r="H270" s="172" t="s">
        <v>1535</v>
      </c>
      <c r="I270" s="251"/>
      <c r="J270" s="538"/>
      <c r="K270" s="538"/>
      <c r="L270" s="168"/>
    </row>
    <row r="271" spans="1:32" s="149" customFormat="1" x14ac:dyDescent="0.25">
      <c r="A271" s="1266"/>
      <c r="B271" s="1260"/>
      <c r="C271" s="205" t="s">
        <v>1597</v>
      </c>
      <c r="D271" s="939" t="s">
        <v>1598</v>
      </c>
      <c r="E271" s="170" t="s">
        <v>1559</v>
      </c>
      <c r="F271" s="939" t="s">
        <v>1560</v>
      </c>
      <c r="G271" s="171">
        <v>1.18</v>
      </c>
      <c r="H271" s="172" t="s">
        <v>1535</v>
      </c>
      <c r="I271" s="251"/>
      <c r="J271" s="538"/>
      <c r="K271" s="538"/>
      <c r="L271" s="168"/>
    </row>
    <row r="272" spans="1:32" s="149" customFormat="1" x14ac:dyDescent="0.25">
      <c r="A272" s="1266"/>
      <c r="B272" s="1260"/>
      <c r="C272" s="205" t="s">
        <v>1638</v>
      </c>
      <c r="D272" s="939" t="s">
        <v>1905</v>
      </c>
      <c r="E272" s="201"/>
      <c r="F272" s="231" t="s">
        <v>1561</v>
      </c>
      <c r="G272" s="165"/>
      <c r="H272" s="166"/>
      <c r="I272" s="166"/>
      <c r="J272" s="538"/>
      <c r="K272" s="538"/>
      <c r="L272" s="168"/>
    </row>
    <row r="273" spans="1:12" s="149" customFormat="1" x14ac:dyDescent="0.25">
      <c r="A273" s="1266"/>
      <c r="B273" s="1260"/>
      <c r="C273" s="147"/>
      <c r="D273" s="170"/>
      <c r="E273" s="226" t="s">
        <v>1612</v>
      </c>
      <c r="F273" s="939" t="s">
        <v>1613</v>
      </c>
      <c r="G273" s="171">
        <v>0.35</v>
      </c>
      <c r="H273" s="172" t="s">
        <v>1761</v>
      </c>
      <c r="I273" s="174"/>
      <c r="J273" s="535"/>
      <c r="K273" s="535"/>
      <c r="L273" s="173"/>
    </row>
    <row r="274" spans="1:12" s="149" customFormat="1" x14ac:dyDescent="0.25">
      <c r="A274" s="1266"/>
      <c r="B274" s="1260"/>
      <c r="C274" s="205" t="s">
        <v>1658</v>
      </c>
      <c r="D274" s="170" t="s">
        <v>1659</v>
      </c>
      <c r="E274" s="170" t="s">
        <v>1570</v>
      </c>
      <c r="F274" s="939" t="s">
        <v>1571</v>
      </c>
      <c r="G274" s="171">
        <v>0.42</v>
      </c>
      <c r="H274" s="172" t="s">
        <v>1569</v>
      </c>
      <c r="I274" s="251"/>
      <c r="J274" s="538"/>
      <c r="K274" s="538"/>
      <c r="L274" s="168"/>
    </row>
    <row r="275" spans="1:12" s="149" customFormat="1" x14ac:dyDescent="0.25">
      <c r="A275" s="1266"/>
      <c r="B275" s="1260"/>
      <c r="C275" s="205" t="s">
        <v>1640</v>
      </c>
      <c r="D275" s="170" t="s">
        <v>1641</v>
      </c>
      <c r="E275" s="170" t="s">
        <v>1562</v>
      </c>
      <c r="F275" s="939" t="s">
        <v>1563</v>
      </c>
      <c r="G275" s="171">
        <v>0.75</v>
      </c>
      <c r="H275" s="172" t="s">
        <v>1754</v>
      </c>
      <c r="I275" s="174"/>
      <c r="J275" s="535"/>
      <c r="K275" s="535"/>
      <c r="L275" s="173"/>
    </row>
    <row r="276" spans="1:12" s="149" customFormat="1" x14ac:dyDescent="0.25">
      <c r="A276" s="1266"/>
      <c r="B276" s="1260"/>
      <c r="C276" s="205" t="s">
        <v>1643</v>
      </c>
      <c r="D276" s="939" t="s">
        <v>1644</v>
      </c>
      <c r="E276" s="170" t="s">
        <v>1565</v>
      </c>
      <c r="F276" s="939" t="s">
        <v>1566</v>
      </c>
      <c r="G276" s="171">
        <v>0.75</v>
      </c>
      <c r="H276" s="172" t="s">
        <v>1760</v>
      </c>
      <c r="I276" s="174"/>
      <c r="J276" s="535"/>
      <c r="K276" s="535"/>
      <c r="L276" s="173"/>
    </row>
    <row r="277" spans="1:12" s="149" customFormat="1" x14ac:dyDescent="0.25">
      <c r="A277" s="1266"/>
      <c r="B277" s="1260"/>
      <c r="C277" s="205" t="s">
        <v>1645</v>
      </c>
      <c r="D277" s="939" t="s">
        <v>1646</v>
      </c>
      <c r="E277" s="170"/>
      <c r="F277" s="177" t="s">
        <v>1542</v>
      </c>
      <c r="G277" s="171"/>
      <c r="H277" s="172"/>
      <c r="I277" s="174"/>
      <c r="J277" s="535"/>
      <c r="K277" s="535"/>
      <c r="L277" s="173"/>
    </row>
    <row r="278" spans="1:12" s="149" customFormat="1" x14ac:dyDescent="0.25">
      <c r="A278" s="1266"/>
      <c r="B278" s="1260"/>
      <c r="C278" s="205" t="s">
        <v>1599</v>
      </c>
      <c r="D278" s="939" t="s">
        <v>1600</v>
      </c>
      <c r="E278" s="170" t="s">
        <v>1573</v>
      </c>
      <c r="F278" s="939" t="s">
        <v>1574</v>
      </c>
      <c r="G278" s="171">
        <v>0.96</v>
      </c>
      <c r="H278" s="172" t="s">
        <v>1795</v>
      </c>
      <c r="I278" s="174"/>
      <c r="J278" s="535"/>
      <c r="K278" s="535"/>
      <c r="L278" s="173"/>
    </row>
    <row r="279" spans="1:12" s="149" customFormat="1" x14ac:dyDescent="0.25">
      <c r="A279" s="1266"/>
      <c r="B279" s="1260"/>
      <c r="C279" s="205" t="s">
        <v>1601</v>
      </c>
      <c r="D279" s="170" t="s">
        <v>1602</v>
      </c>
      <c r="E279" s="170" t="s">
        <v>1579</v>
      </c>
      <c r="F279" s="939" t="s">
        <v>1580</v>
      </c>
      <c r="G279" s="171">
        <v>0.5</v>
      </c>
      <c r="H279" s="172" t="s">
        <v>1906</v>
      </c>
      <c r="I279" s="174"/>
      <c r="J279" s="535"/>
      <c r="K279" s="535"/>
      <c r="L279" s="173"/>
    </row>
    <row r="280" spans="1:12" s="149" customFormat="1" x14ac:dyDescent="0.25">
      <c r="A280" s="1266"/>
      <c r="B280" s="1260"/>
      <c r="C280" s="251" t="s">
        <v>1603</v>
      </c>
      <c r="D280" s="939" t="s">
        <v>1604</v>
      </c>
      <c r="E280" s="206" t="s">
        <v>1650</v>
      </c>
      <c r="F280" s="939" t="s">
        <v>1651</v>
      </c>
      <c r="G280" s="252">
        <v>1.25</v>
      </c>
      <c r="H280" s="172" t="s">
        <v>1907</v>
      </c>
      <c r="I280" s="174"/>
      <c r="J280" s="535"/>
      <c r="K280" s="535"/>
      <c r="L280" s="173"/>
    </row>
    <row r="281" spans="1:12" s="149" customFormat="1" ht="30" x14ac:dyDescent="0.25">
      <c r="A281" s="1266"/>
      <c r="B281" s="1260"/>
      <c r="C281" s="205" t="s">
        <v>1607</v>
      </c>
      <c r="D281" s="939" t="s">
        <v>1608</v>
      </c>
      <c r="E281" s="170" t="s">
        <v>1653</v>
      </c>
      <c r="F281" s="170" t="s">
        <v>1654</v>
      </c>
      <c r="G281" s="170">
        <v>0.25</v>
      </c>
      <c r="H281" s="172" t="s">
        <v>1907</v>
      </c>
      <c r="I281" s="166"/>
      <c r="J281" s="538"/>
      <c r="K281" s="538"/>
      <c r="L281" s="173"/>
    </row>
    <row r="282" spans="1:12" s="149" customFormat="1" ht="30" x14ac:dyDescent="0.25">
      <c r="A282" s="1266"/>
      <c r="B282" s="1260"/>
      <c r="C282" s="170" t="s">
        <v>1605</v>
      </c>
      <c r="D282" s="939" t="s">
        <v>1606</v>
      </c>
      <c r="E282" s="170" t="s">
        <v>1834</v>
      </c>
      <c r="F282" s="939" t="s">
        <v>1869</v>
      </c>
      <c r="G282" s="170">
        <v>0.25</v>
      </c>
      <c r="H282" s="172" t="s">
        <v>1908</v>
      </c>
      <c r="I282" s="172"/>
      <c r="J282" s="535"/>
      <c r="K282" s="535"/>
      <c r="L282" s="173"/>
    </row>
    <row r="283" spans="1:12" s="149" customFormat="1" ht="30" x14ac:dyDescent="0.25">
      <c r="A283" s="1266"/>
      <c r="B283" s="1260"/>
      <c r="C283" s="170" t="s">
        <v>1615</v>
      </c>
      <c r="D283" s="939" t="s">
        <v>1616</v>
      </c>
      <c r="E283" s="939" t="s">
        <v>1655</v>
      </c>
      <c r="F283" s="939" t="s">
        <v>1656</v>
      </c>
      <c r="G283" s="172">
        <v>1.53</v>
      </c>
      <c r="H283" s="172" t="s">
        <v>1909</v>
      </c>
      <c r="I283" s="172"/>
      <c r="J283" s="535"/>
      <c r="K283" s="535"/>
      <c r="L283" s="173"/>
    </row>
    <row r="284" spans="1:12" s="149" customFormat="1" ht="30" x14ac:dyDescent="0.25">
      <c r="A284" s="1266"/>
      <c r="B284" s="1260"/>
      <c r="C284" s="311" t="s">
        <v>1910</v>
      </c>
      <c r="D284" s="206" t="s">
        <v>1911</v>
      </c>
      <c r="E284" s="939" t="s">
        <v>1660</v>
      </c>
      <c r="F284" s="939" t="s">
        <v>1661</v>
      </c>
      <c r="G284" s="172">
        <v>1.95</v>
      </c>
      <c r="H284" s="172" t="s">
        <v>1912</v>
      </c>
      <c r="I284" s="251"/>
      <c r="J284" s="538"/>
      <c r="K284" s="538"/>
      <c r="L284" s="168"/>
    </row>
    <row r="285" spans="1:12" s="149" customFormat="1" ht="30" x14ac:dyDescent="0.25">
      <c r="A285" s="1266"/>
      <c r="B285" s="1260"/>
      <c r="C285" s="312"/>
      <c r="D285" s="313"/>
      <c r="E285" s="170" t="s">
        <v>1663</v>
      </c>
      <c r="F285" s="939" t="s">
        <v>1664</v>
      </c>
      <c r="G285" s="171">
        <v>1.85</v>
      </c>
      <c r="H285" s="172" t="s">
        <v>1913</v>
      </c>
      <c r="I285" s="251"/>
      <c r="J285" s="538"/>
      <c r="K285" s="538"/>
      <c r="L285" s="168"/>
    </row>
    <row r="286" spans="1:12" s="149" customFormat="1" ht="30" x14ac:dyDescent="0.25">
      <c r="A286" s="1266"/>
      <c r="B286" s="1260"/>
      <c r="C286" s="312"/>
      <c r="D286" s="313"/>
      <c r="E286" s="170" t="s">
        <v>1666</v>
      </c>
      <c r="F286" s="939" t="s">
        <v>1667</v>
      </c>
      <c r="G286" s="171">
        <v>2.5</v>
      </c>
      <c r="H286" s="172" t="s">
        <v>1914</v>
      </c>
      <c r="I286" s="251"/>
      <c r="J286" s="538"/>
      <c r="K286" s="538"/>
      <c r="L286" s="168"/>
    </row>
    <row r="287" spans="1:12" s="149" customFormat="1" ht="30" x14ac:dyDescent="0.25">
      <c r="A287" s="1266"/>
      <c r="B287" s="1260"/>
      <c r="C287" s="312"/>
      <c r="D287" s="313"/>
      <c r="E287" s="170" t="s">
        <v>1669</v>
      </c>
      <c r="F287" s="939" t="s">
        <v>1670</v>
      </c>
      <c r="G287" s="171">
        <v>2.4500000000000002</v>
      </c>
      <c r="H287" s="172">
        <v>5.0000000000000001E-3</v>
      </c>
      <c r="I287" s="251"/>
      <c r="J287" s="538"/>
      <c r="K287" s="538"/>
      <c r="L287" s="168"/>
    </row>
    <row r="288" spans="1:12" s="149" customFormat="1" ht="30" x14ac:dyDescent="0.25">
      <c r="A288" s="1266"/>
      <c r="B288" s="1260"/>
      <c r="C288" s="312"/>
      <c r="D288" s="313"/>
      <c r="E288" s="170" t="s">
        <v>1672</v>
      </c>
      <c r="F288" s="939" t="s">
        <v>1673</v>
      </c>
      <c r="G288" s="171">
        <v>3.25</v>
      </c>
      <c r="H288" s="172" t="s">
        <v>1915</v>
      </c>
      <c r="I288" s="251"/>
      <c r="J288" s="538"/>
      <c r="K288" s="538"/>
      <c r="L288" s="168"/>
    </row>
    <row r="289" spans="1:12" s="149" customFormat="1" ht="30" x14ac:dyDescent="0.25">
      <c r="A289" s="1266"/>
      <c r="B289" s="1260"/>
      <c r="C289" s="312"/>
      <c r="D289" s="313"/>
      <c r="E289" s="170" t="s">
        <v>1675</v>
      </c>
      <c r="F289" s="939" t="s">
        <v>1676</v>
      </c>
      <c r="G289" s="171">
        <v>3.35</v>
      </c>
      <c r="H289" s="172" t="s">
        <v>1916</v>
      </c>
      <c r="I289" s="251"/>
      <c r="J289" s="538"/>
      <c r="K289" s="538"/>
      <c r="L289" s="168"/>
    </row>
    <row r="290" spans="1:12" s="149" customFormat="1" ht="30" x14ac:dyDescent="0.25">
      <c r="A290" s="1266"/>
      <c r="B290" s="1260"/>
      <c r="C290" s="312"/>
      <c r="D290" s="313"/>
      <c r="E290" s="170" t="s">
        <v>1678</v>
      </c>
      <c r="F290" s="939" t="s">
        <v>1679</v>
      </c>
      <c r="G290" s="171">
        <v>3.75</v>
      </c>
      <c r="H290" s="172" t="s">
        <v>1917</v>
      </c>
      <c r="I290" s="251"/>
      <c r="J290" s="538"/>
      <c r="K290" s="538"/>
      <c r="L290" s="168"/>
    </row>
    <row r="291" spans="1:12" s="149" customFormat="1" ht="30" x14ac:dyDescent="0.25">
      <c r="A291" s="1266"/>
      <c r="B291" s="1260"/>
      <c r="C291" s="945"/>
      <c r="D291" s="314"/>
      <c r="E291" s="170" t="s">
        <v>1681</v>
      </c>
      <c r="F291" s="939" t="s">
        <v>1682</v>
      </c>
      <c r="G291" s="171">
        <v>4</v>
      </c>
      <c r="H291" s="172" t="s">
        <v>1918</v>
      </c>
      <c r="I291" s="251"/>
      <c r="J291" s="538"/>
      <c r="K291" s="538"/>
      <c r="L291" s="168"/>
    </row>
    <row r="292" spans="1:12" s="149" customFormat="1" x14ac:dyDescent="0.25">
      <c r="A292" s="1266"/>
      <c r="B292" s="1260"/>
      <c r="C292" s="312"/>
      <c r="D292" s="313"/>
      <c r="E292" s="170" t="s">
        <v>1583</v>
      </c>
      <c r="F292" s="939" t="s">
        <v>1919</v>
      </c>
      <c r="G292" s="171">
        <v>0.25</v>
      </c>
      <c r="H292" s="172">
        <v>4.0000000000000003E-5</v>
      </c>
      <c r="I292" s="172"/>
      <c r="J292" s="535"/>
      <c r="K292" s="535"/>
      <c r="L292" s="173"/>
    </row>
    <row r="293" spans="1:12" s="149" customFormat="1" ht="15.75" thickBot="1" x14ac:dyDescent="0.3">
      <c r="A293" s="1267"/>
      <c r="B293" s="1278"/>
      <c r="C293" s="265"/>
      <c r="D293" s="265"/>
      <c r="E293" s="266"/>
      <c r="F293" s="267" t="s">
        <v>1548</v>
      </c>
      <c r="G293" s="268"/>
      <c r="H293" s="315" t="s">
        <v>1920</v>
      </c>
      <c r="I293" s="316" t="s">
        <v>1921</v>
      </c>
      <c r="J293" s="550">
        <v>612.08000000000004</v>
      </c>
      <c r="K293" s="550">
        <v>459.06</v>
      </c>
      <c r="L293" s="269" t="s">
        <v>1685</v>
      </c>
    </row>
    <row r="294" spans="1:12" s="149" customFormat="1" x14ac:dyDescent="0.25">
      <c r="A294" s="1265" t="s">
        <v>1922</v>
      </c>
      <c r="B294" s="1277" t="s">
        <v>1923</v>
      </c>
      <c r="C294" s="1286" t="s">
        <v>1688</v>
      </c>
      <c r="D294" s="1277" t="s">
        <v>1689</v>
      </c>
      <c r="E294" s="309" t="s">
        <v>1901</v>
      </c>
      <c r="F294" s="309" t="s">
        <v>1902</v>
      </c>
      <c r="G294" s="292">
        <v>1.68</v>
      </c>
      <c r="H294" s="293" t="s">
        <v>1535</v>
      </c>
      <c r="I294" s="257"/>
      <c r="J294" s="543"/>
      <c r="K294" s="543"/>
      <c r="L294" s="258"/>
    </row>
    <row r="295" spans="1:12" s="149" customFormat="1" x14ac:dyDescent="0.25">
      <c r="A295" s="1266"/>
      <c r="B295" s="1260"/>
      <c r="C295" s="1284"/>
      <c r="D295" s="1261"/>
      <c r="E295" s="170" t="s">
        <v>1536</v>
      </c>
      <c r="F295" s="939" t="s">
        <v>1537</v>
      </c>
      <c r="G295" s="171">
        <v>1.68</v>
      </c>
      <c r="H295" s="172" t="s">
        <v>1535</v>
      </c>
      <c r="I295" s="179"/>
      <c r="J295" s="224"/>
      <c r="K295" s="224"/>
      <c r="L295" s="181"/>
    </row>
    <row r="296" spans="1:12" s="149" customFormat="1" x14ac:dyDescent="0.25">
      <c r="A296" s="1266"/>
      <c r="B296" s="1260"/>
      <c r="C296" s="170" t="s">
        <v>1690</v>
      </c>
      <c r="D296" s="939" t="s">
        <v>1691</v>
      </c>
      <c r="E296" s="170" t="s">
        <v>1538</v>
      </c>
      <c r="F296" s="939" t="s">
        <v>1539</v>
      </c>
      <c r="G296" s="171">
        <v>1.68</v>
      </c>
      <c r="H296" s="172" t="s">
        <v>1535</v>
      </c>
      <c r="I296" s="179"/>
      <c r="J296" s="224"/>
      <c r="K296" s="224"/>
      <c r="L296" s="181"/>
    </row>
    <row r="297" spans="1:12" s="149" customFormat="1" x14ac:dyDescent="0.25">
      <c r="A297" s="1266"/>
      <c r="B297" s="1260"/>
      <c r="C297" s="1282" t="s">
        <v>1692</v>
      </c>
      <c r="D297" s="1259" t="s">
        <v>1693</v>
      </c>
      <c r="E297" s="170" t="s">
        <v>1903</v>
      </c>
      <c r="F297" s="939" t="s">
        <v>1904</v>
      </c>
      <c r="G297" s="171">
        <v>1.18</v>
      </c>
      <c r="H297" s="172" t="s">
        <v>1696</v>
      </c>
      <c r="I297" s="179"/>
      <c r="J297" s="224"/>
      <c r="K297" s="224"/>
      <c r="L297" s="181"/>
    </row>
    <row r="298" spans="1:12" s="149" customFormat="1" x14ac:dyDescent="0.25">
      <c r="A298" s="1266"/>
      <c r="B298" s="1260"/>
      <c r="C298" s="1283"/>
      <c r="D298" s="1260"/>
      <c r="E298" s="170" t="s">
        <v>1557</v>
      </c>
      <c r="F298" s="939" t="s">
        <v>1558</v>
      </c>
      <c r="G298" s="171">
        <v>1.18</v>
      </c>
      <c r="H298" s="172" t="s">
        <v>1696</v>
      </c>
      <c r="I298" s="179"/>
      <c r="J298" s="224"/>
      <c r="K298" s="224"/>
      <c r="L298" s="181"/>
    </row>
    <row r="299" spans="1:12" s="149" customFormat="1" x14ac:dyDescent="0.25">
      <c r="A299" s="1266"/>
      <c r="B299" s="1260"/>
      <c r="C299" s="1284"/>
      <c r="D299" s="1261"/>
      <c r="E299" s="170" t="s">
        <v>1559</v>
      </c>
      <c r="F299" s="939" t="s">
        <v>1560</v>
      </c>
      <c r="G299" s="171">
        <v>1.18</v>
      </c>
      <c r="H299" s="172" t="s">
        <v>1696</v>
      </c>
      <c r="I299" s="179"/>
      <c r="J299" s="224"/>
      <c r="K299" s="224"/>
      <c r="L299" s="181"/>
    </row>
    <row r="300" spans="1:12" s="149" customFormat="1" x14ac:dyDescent="0.25">
      <c r="A300" s="1266"/>
      <c r="B300" s="1260"/>
      <c r="C300" s="1282" t="s">
        <v>1694</v>
      </c>
      <c r="D300" s="1259" t="s">
        <v>1695</v>
      </c>
      <c r="E300" s="317"/>
      <c r="F300" s="231" t="s">
        <v>1561</v>
      </c>
      <c r="G300" s="165"/>
      <c r="H300" s="166"/>
      <c r="I300" s="172"/>
      <c r="J300" s="535"/>
      <c r="K300" s="535"/>
      <c r="L300" s="318"/>
    </row>
    <row r="301" spans="1:12" s="149" customFormat="1" x14ac:dyDescent="0.25">
      <c r="A301" s="1266"/>
      <c r="B301" s="1260"/>
      <c r="C301" s="1283"/>
      <c r="D301" s="1260"/>
      <c r="E301" s="170" t="s">
        <v>1570</v>
      </c>
      <c r="F301" s="939" t="s">
        <v>1571</v>
      </c>
      <c r="G301" s="171">
        <v>0.42</v>
      </c>
      <c r="H301" s="172" t="s">
        <v>1556</v>
      </c>
      <c r="I301" s="172"/>
      <c r="J301" s="535"/>
      <c r="K301" s="535"/>
      <c r="L301" s="318"/>
    </row>
    <row r="302" spans="1:12" s="149" customFormat="1" x14ac:dyDescent="0.25">
      <c r="A302" s="1266"/>
      <c r="B302" s="1260"/>
      <c r="C302" s="1284"/>
      <c r="D302" s="1261"/>
      <c r="E302" s="170" t="s">
        <v>1562</v>
      </c>
      <c r="F302" s="939" t="s">
        <v>1563</v>
      </c>
      <c r="G302" s="171">
        <v>0.75</v>
      </c>
      <c r="H302" s="172" t="s">
        <v>1707</v>
      </c>
      <c r="I302" s="172"/>
      <c r="J302" s="535"/>
      <c r="K302" s="535"/>
      <c r="L302" s="173"/>
    </row>
    <row r="303" spans="1:12" s="149" customFormat="1" x14ac:dyDescent="0.25">
      <c r="A303" s="1266"/>
      <c r="B303" s="1260"/>
      <c r="C303" s="1282" t="s">
        <v>1697</v>
      </c>
      <c r="D303" s="1259" t="s">
        <v>1924</v>
      </c>
      <c r="E303" s="170" t="s">
        <v>1565</v>
      </c>
      <c r="F303" s="939" t="s">
        <v>1566</v>
      </c>
      <c r="G303" s="171">
        <v>0.75</v>
      </c>
      <c r="H303" s="172" t="s">
        <v>1708</v>
      </c>
      <c r="I303" s="172"/>
      <c r="J303" s="535"/>
      <c r="K303" s="535"/>
      <c r="L303" s="173"/>
    </row>
    <row r="304" spans="1:12" s="149" customFormat="1" x14ac:dyDescent="0.25">
      <c r="A304" s="1266"/>
      <c r="B304" s="1260"/>
      <c r="C304" s="1283"/>
      <c r="D304" s="1260"/>
      <c r="E304" s="938" t="s">
        <v>1567</v>
      </c>
      <c r="F304" s="937" t="s">
        <v>1568</v>
      </c>
      <c r="G304" s="203">
        <v>0.93</v>
      </c>
      <c r="H304" s="172" t="s">
        <v>1564</v>
      </c>
      <c r="I304" s="172"/>
      <c r="J304" s="535"/>
      <c r="K304" s="535"/>
      <c r="L304" s="173"/>
    </row>
    <row r="305" spans="1:12" s="149" customFormat="1" x14ac:dyDescent="0.25">
      <c r="A305" s="1266"/>
      <c r="B305" s="1260"/>
      <c r="C305" s="1283"/>
      <c r="D305" s="1260"/>
      <c r="E305" s="170"/>
      <c r="F305" s="177" t="s">
        <v>1572</v>
      </c>
      <c r="G305" s="171"/>
      <c r="H305" s="172"/>
      <c r="I305" s="172"/>
      <c r="J305" s="535"/>
      <c r="K305" s="535"/>
      <c r="L305" s="173"/>
    </row>
    <row r="306" spans="1:12" s="149" customFormat="1" x14ac:dyDescent="0.25">
      <c r="A306" s="1266"/>
      <c r="B306" s="1260"/>
      <c r="C306" s="1283"/>
      <c r="D306" s="1260"/>
      <c r="E306" s="170" t="s">
        <v>1573</v>
      </c>
      <c r="F306" s="939" t="s">
        <v>1574</v>
      </c>
      <c r="G306" s="171">
        <v>0.96</v>
      </c>
      <c r="H306" s="172" t="s">
        <v>1925</v>
      </c>
      <c r="I306" s="172"/>
      <c r="J306" s="535"/>
      <c r="K306" s="535"/>
      <c r="L306" s="173"/>
    </row>
    <row r="307" spans="1:12" s="149" customFormat="1" x14ac:dyDescent="0.25">
      <c r="A307" s="1266"/>
      <c r="B307" s="1260"/>
      <c r="C307" s="1284"/>
      <c r="D307" s="1261"/>
      <c r="E307" s="170" t="s">
        <v>1579</v>
      </c>
      <c r="F307" s="939" t="s">
        <v>1580</v>
      </c>
      <c r="G307" s="171">
        <v>0.5</v>
      </c>
      <c r="H307" s="172" t="s">
        <v>1926</v>
      </c>
      <c r="I307" s="166"/>
      <c r="J307" s="538"/>
      <c r="K307" s="538"/>
      <c r="L307" s="173"/>
    </row>
    <row r="308" spans="1:12" s="149" customFormat="1" x14ac:dyDescent="0.25">
      <c r="A308" s="1266"/>
      <c r="B308" s="1260"/>
      <c r="C308" s="1282" t="s">
        <v>1699</v>
      </c>
      <c r="D308" s="1259" t="s">
        <v>1700</v>
      </c>
      <c r="E308" s="170" t="s">
        <v>1715</v>
      </c>
      <c r="F308" s="934" t="s">
        <v>1716</v>
      </c>
      <c r="G308" s="165">
        <v>0.03</v>
      </c>
      <c r="H308" s="166" t="s">
        <v>1793</v>
      </c>
      <c r="I308" s="166"/>
      <c r="J308" s="538"/>
      <c r="K308" s="538"/>
      <c r="L308" s="173"/>
    </row>
    <row r="309" spans="1:12" s="149" customFormat="1" x14ac:dyDescent="0.25">
      <c r="A309" s="1266"/>
      <c r="B309" s="1260"/>
      <c r="C309" s="1284"/>
      <c r="D309" s="1261"/>
      <c r="E309" s="170" t="s">
        <v>1718</v>
      </c>
      <c r="F309" s="933" t="s">
        <v>1719</v>
      </c>
      <c r="G309" s="171">
        <v>0.21</v>
      </c>
      <c r="H309" s="172" t="s">
        <v>1696</v>
      </c>
      <c r="I309" s="166"/>
      <c r="J309" s="538"/>
      <c r="K309" s="538"/>
      <c r="L309" s="173"/>
    </row>
    <row r="310" spans="1:12" s="149" customFormat="1" x14ac:dyDescent="0.25">
      <c r="A310" s="1266"/>
      <c r="B310" s="1260"/>
      <c r="C310" s="1282" t="s">
        <v>1701</v>
      </c>
      <c r="D310" s="1259" t="s">
        <v>1702</v>
      </c>
      <c r="E310" s="170" t="s">
        <v>1927</v>
      </c>
      <c r="F310" s="933" t="s">
        <v>1928</v>
      </c>
      <c r="G310" s="260">
        <v>0.48</v>
      </c>
      <c r="H310" s="172" t="s">
        <v>1929</v>
      </c>
      <c r="I310" s="166"/>
      <c r="J310" s="538"/>
      <c r="K310" s="538"/>
      <c r="L310" s="173"/>
    </row>
    <row r="311" spans="1:12" s="149" customFormat="1" ht="30" x14ac:dyDescent="0.25">
      <c r="A311" s="1266"/>
      <c r="B311" s="1260"/>
      <c r="C311" s="1284"/>
      <c r="D311" s="1261"/>
      <c r="E311" s="170" t="s">
        <v>1720</v>
      </c>
      <c r="F311" s="282" t="s">
        <v>1930</v>
      </c>
      <c r="G311" s="319">
        <v>0.92</v>
      </c>
      <c r="H311" s="319">
        <v>0.8</v>
      </c>
      <c r="I311" s="172"/>
      <c r="J311" s="535"/>
      <c r="K311" s="535"/>
      <c r="L311" s="173"/>
    </row>
    <row r="312" spans="1:12" s="149" customFormat="1" ht="30" x14ac:dyDescent="0.25">
      <c r="A312" s="1266"/>
      <c r="B312" s="1260"/>
      <c r="C312" s="226" t="s">
        <v>1703</v>
      </c>
      <c r="D312" s="206" t="s">
        <v>1704</v>
      </c>
      <c r="E312" s="170" t="s">
        <v>1723</v>
      </c>
      <c r="F312" s="282" t="s">
        <v>1931</v>
      </c>
      <c r="G312" s="319">
        <v>1.71</v>
      </c>
      <c r="H312" s="319">
        <v>0.26</v>
      </c>
      <c r="I312" s="172"/>
      <c r="J312" s="535"/>
      <c r="K312" s="535"/>
      <c r="L312" s="173"/>
    </row>
    <row r="313" spans="1:12" s="149" customFormat="1" x14ac:dyDescent="0.25">
      <c r="A313" s="1266"/>
      <c r="B313" s="1260"/>
      <c r="C313" s="1282" t="s">
        <v>1705</v>
      </c>
      <c r="D313" s="1259" t="s">
        <v>1706</v>
      </c>
      <c r="E313" s="170" t="s">
        <v>1650</v>
      </c>
      <c r="F313" s="319" t="s">
        <v>1651</v>
      </c>
      <c r="G313" s="319">
        <v>1.25</v>
      </c>
      <c r="H313" s="319">
        <v>0.2</v>
      </c>
      <c r="I313" s="251"/>
      <c r="J313" s="538"/>
      <c r="K313" s="538"/>
      <c r="L313" s="168"/>
    </row>
    <row r="314" spans="1:12" s="149" customFormat="1" x14ac:dyDescent="0.25">
      <c r="A314" s="1266"/>
      <c r="B314" s="1260"/>
      <c r="C314" s="1283"/>
      <c r="D314" s="1260"/>
      <c r="E314" s="170" t="s">
        <v>1653</v>
      </c>
      <c r="F314" s="319" t="s">
        <v>1654</v>
      </c>
      <c r="G314" s="319">
        <v>0.25</v>
      </c>
      <c r="H314" s="319">
        <v>0.2</v>
      </c>
      <c r="I314" s="251"/>
      <c r="J314" s="538"/>
      <c r="K314" s="538"/>
      <c r="L314" s="168"/>
    </row>
    <row r="315" spans="1:12" s="149" customFormat="1" x14ac:dyDescent="0.25">
      <c r="A315" s="1266"/>
      <c r="B315" s="1260"/>
      <c r="C315" s="1284"/>
      <c r="D315" s="1261"/>
      <c r="E315" s="170" t="s">
        <v>1718</v>
      </c>
      <c r="F315" s="934" t="s">
        <v>1726</v>
      </c>
      <c r="G315" s="171">
        <v>0.46</v>
      </c>
      <c r="H315" s="172" t="s">
        <v>1585</v>
      </c>
      <c r="I315" s="251"/>
      <c r="J315" s="538"/>
      <c r="K315" s="538"/>
      <c r="L315" s="168"/>
    </row>
    <row r="316" spans="1:12" s="149" customFormat="1" x14ac:dyDescent="0.25">
      <c r="A316" s="1266"/>
      <c r="B316" s="1260"/>
      <c r="C316" s="170" t="s">
        <v>1709</v>
      </c>
      <c r="D316" s="939" t="s">
        <v>1932</v>
      </c>
      <c r="E316" s="170" t="s">
        <v>1727</v>
      </c>
      <c r="F316" s="939" t="s">
        <v>1728</v>
      </c>
      <c r="G316" s="171">
        <v>2</v>
      </c>
      <c r="H316" s="172" t="s">
        <v>1766</v>
      </c>
      <c r="I316" s="251"/>
      <c r="J316" s="538"/>
      <c r="K316" s="538"/>
      <c r="L316" s="168"/>
    </row>
    <row r="317" spans="1:12" s="149" customFormat="1" ht="30" x14ac:dyDescent="0.25">
      <c r="A317" s="1266"/>
      <c r="B317" s="1260"/>
      <c r="C317" s="1287" t="s">
        <v>1933</v>
      </c>
      <c r="D317" s="1259" t="s">
        <v>1711</v>
      </c>
      <c r="E317" s="170" t="s">
        <v>1729</v>
      </c>
      <c r="F317" s="939" t="s">
        <v>1934</v>
      </c>
      <c r="G317" s="171">
        <v>3.55</v>
      </c>
      <c r="H317" s="172" t="s">
        <v>1674</v>
      </c>
      <c r="I317" s="251"/>
      <c r="J317" s="538"/>
      <c r="K317" s="538"/>
      <c r="L317" s="168"/>
    </row>
    <row r="318" spans="1:12" s="149" customFormat="1" x14ac:dyDescent="0.25">
      <c r="A318" s="1266"/>
      <c r="B318" s="1260"/>
      <c r="C318" s="1288"/>
      <c r="D318" s="1261"/>
      <c r="E318" s="939" t="s">
        <v>1732</v>
      </c>
      <c r="F318" s="171" t="s">
        <v>1935</v>
      </c>
      <c r="G318" s="172">
        <v>0.5</v>
      </c>
      <c r="H318" s="939">
        <v>0.05</v>
      </c>
      <c r="I318" s="172"/>
      <c r="J318" s="538"/>
      <c r="K318" s="538"/>
      <c r="L318" s="168"/>
    </row>
    <row r="319" spans="1:12" s="149" customFormat="1" ht="30" x14ac:dyDescent="0.25">
      <c r="A319" s="1266"/>
      <c r="B319" s="1260"/>
      <c r="C319" s="945"/>
      <c r="D319" s="945"/>
      <c r="E319" s="170" t="s">
        <v>1834</v>
      </c>
      <c r="F319" s="939" t="s">
        <v>1869</v>
      </c>
      <c r="G319" s="171">
        <v>0.25</v>
      </c>
      <c r="H319" s="172" t="s">
        <v>1652</v>
      </c>
      <c r="I319" s="251"/>
      <c r="J319" s="538"/>
      <c r="K319" s="538"/>
      <c r="L319" s="168"/>
    </row>
    <row r="320" spans="1:12" s="149" customFormat="1" x14ac:dyDescent="0.25">
      <c r="A320" s="1266"/>
      <c r="B320" s="1260"/>
      <c r="C320" s="945"/>
      <c r="D320" s="945"/>
      <c r="E320" s="170" t="s">
        <v>1734</v>
      </c>
      <c r="F320" s="933" t="s">
        <v>1735</v>
      </c>
      <c r="G320" s="171">
        <v>1.1599999999999999</v>
      </c>
      <c r="H320" s="172" t="s">
        <v>1736</v>
      </c>
      <c r="I320" s="251"/>
      <c r="J320" s="538"/>
      <c r="K320" s="538"/>
      <c r="L320" s="168"/>
    </row>
    <row r="321" spans="1:12" s="149" customFormat="1" x14ac:dyDescent="0.25">
      <c r="A321" s="1266"/>
      <c r="B321" s="1260"/>
      <c r="C321" s="945"/>
      <c r="D321" s="945"/>
      <c r="E321" s="170" t="s">
        <v>1737</v>
      </c>
      <c r="F321" s="933" t="s">
        <v>1738</v>
      </c>
      <c r="G321" s="943">
        <v>1.7</v>
      </c>
      <c r="H321" s="933">
        <v>0.39</v>
      </c>
      <c r="I321" s="251"/>
      <c r="J321" s="538"/>
      <c r="K321" s="538"/>
      <c r="L321" s="168"/>
    </row>
    <row r="322" spans="1:12" s="149" customFormat="1" x14ac:dyDescent="0.25">
      <c r="A322" s="1266"/>
      <c r="B322" s="1260"/>
      <c r="C322" s="945"/>
      <c r="D322" s="945"/>
      <c r="E322" s="170" t="s">
        <v>1620</v>
      </c>
      <c r="F322" s="933" t="s">
        <v>1621</v>
      </c>
      <c r="G322" s="943">
        <v>1</v>
      </c>
      <c r="H322" s="933" t="s">
        <v>1731</v>
      </c>
      <c r="I322" s="174"/>
      <c r="J322" s="536"/>
      <c r="K322" s="536"/>
      <c r="L322" s="297"/>
    </row>
    <row r="323" spans="1:12" s="149" customFormat="1" ht="30" x14ac:dyDescent="0.25">
      <c r="A323" s="1266"/>
      <c r="B323" s="1260"/>
      <c r="C323" s="945"/>
      <c r="D323" s="945"/>
      <c r="E323" s="170" t="s">
        <v>1655</v>
      </c>
      <c r="F323" s="933" t="s">
        <v>1656</v>
      </c>
      <c r="G323" s="943">
        <v>1.53</v>
      </c>
      <c r="H323" s="933">
        <v>0.02</v>
      </c>
      <c r="I323" s="174"/>
      <c r="J323" s="536"/>
      <c r="K323" s="536"/>
      <c r="L323" s="297"/>
    </row>
    <row r="324" spans="1:12" s="149" customFormat="1" ht="30" x14ac:dyDescent="0.25">
      <c r="A324" s="1266"/>
      <c r="B324" s="1260"/>
      <c r="C324" s="945"/>
      <c r="D324" s="945"/>
      <c r="E324" s="943" t="s">
        <v>1660</v>
      </c>
      <c r="F324" s="933" t="s">
        <v>1661</v>
      </c>
      <c r="G324" s="943">
        <v>1.95</v>
      </c>
      <c r="H324" s="933">
        <v>0.12157</v>
      </c>
      <c r="I324" s="174"/>
      <c r="J324" s="536"/>
      <c r="K324" s="536"/>
      <c r="L324" s="297"/>
    </row>
    <row r="325" spans="1:12" s="149" customFormat="1" ht="30" x14ac:dyDescent="0.25">
      <c r="A325" s="1266"/>
      <c r="B325" s="1260"/>
      <c r="C325" s="945"/>
      <c r="D325" s="945"/>
      <c r="E325" s="943" t="s">
        <v>1663</v>
      </c>
      <c r="F325" s="933" t="s">
        <v>1664</v>
      </c>
      <c r="G325" s="943">
        <v>1.85</v>
      </c>
      <c r="H325" s="933">
        <v>2.4289999999999999E-2</v>
      </c>
      <c r="I325" s="174"/>
      <c r="J325" s="536"/>
      <c r="K325" s="536"/>
      <c r="L325" s="297"/>
    </row>
    <row r="326" spans="1:12" s="149" customFormat="1" ht="30" x14ac:dyDescent="0.25">
      <c r="A326" s="1266"/>
      <c r="B326" s="1260"/>
      <c r="C326" s="945"/>
      <c r="D326" s="945"/>
      <c r="E326" s="943" t="s">
        <v>1666</v>
      </c>
      <c r="F326" s="933" t="s">
        <v>1667</v>
      </c>
      <c r="G326" s="943">
        <v>2.5</v>
      </c>
      <c r="H326" s="933">
        <v>0.47932000000000002</v>
      </c>
      <c r="I326" s="174"/>
      <c r="J326" s="536"/>
      <c r="K326" s="536"/>
      <c r="L326" s="297"/>
    </row>
    <row r="327" spans="1:12" s="149" customFormat="1" ht="30" x14ac:dyDescent="0.25">
      <c r="A327" s="1266"/>
      <c r="B327" s="1260"/>
      <c r="C327" s="945"/>
      <c r="D327" s="945"/>
      <c r="E327" s="943" t="s">
        <v>1669</v>
      </c>
      <c r="F327" s="933" t="s">
        <v>1936</v>
      </c>
      <c r="G327" s="943">
        <v>2.4500000000000002</v>
      </c>
      <c r="H327" s="933">
        <v>7.5100000000000002E-3</v>
      </c>
      <c r="I327" s="174"/>
      <c r="J327" s="535"/>
      <c r="K327" s="535"/>
      <c r="L327" s="173"/>
    </row>
    <row r="328" spans="1:12" s="149" customFormat="1" ht="30" x14ac:dyDescent="0.25">
      <c r="A328" s="1266"/>
      <c r="B328" s="1260"/>
      <c r="C328" s="945"/>
      <c r="D328" s="945"/>
      <c r="E328" s="943" t="s">
        <v>1672</v>
      </c>
      <c r="F328" s="933" t="s">
        <v>1673</v>
      </c>
      <c r="G328" s="943">
        <v>3.25</v>
      </c>
      <c r="H328" s="933">
        <v>0.1341</v>
      </c>
      <c r="I328" s="251"/>
      <c r="J328" s="538"/>
      <c r="K328" s="538"/>
      <c r="L328" s="262"/>
    </row>
    <row r="329" spans="1:12" s="149" customFormat="1" ht="30" x14ac:dyDescent="0.25">
      <c r="A329" s="1266"/>
      <c r="B329" s="1260"/>
      <c r="C329" s="945"/>
      <c r="D329" s="945"/>
      <c r="E329" s="170" t="s">
        <v>1675</v>
      </c>
      <c r="F329" s="939" t="s">
        <v>1676</v>
      </c>
      <c r="G329" s="171">
        <v>3.35</v>
      </c>
      <c r="H329" s="172" t="s">
        <v>1937</v>
      </c>
      <c r="I329" s="251"/>
      <c r="J329" s="538"/>
      <c r="K329" s="538"/>
      <c r="L329" s="168"/>
    </row>
    <row r="330" spans="1:12" s="149" customFormat="1" ht="30" x14ac:dyDescent="0.25">
      <c r="A330" s="1266"/>
      <c r="B330" s="1260"/>
      <c r="C330" s="945"/>
      <c r="D330" s="945"/>
      <c r="E330" s="170" t="s">
        <v>1678</v>
      </c>
      <c r="F330" s="939" t="s">
        <v>1679</v>
      </c>
      <c r="G330" s="171">
        <v>3.75</v>
      </c>
      <c r="H330" s="172" t="s">
        <v>1938</v>
      </c>
      <c r="I330" s="251"/>
      <c r="J330" s="538"/>
      <c r="K330" s="538"/>
      <c r="L330" s="168"/>
    </row>
    <row r="331" spans="1:12" s="149" customFormat="1" ht="30" x14ac:dyDescent="0.25">
      <c r="A331" s="1266"/>
      <c r="B331" s="1260"/>
      <c r="C331" s="945"/>
      <c r="D331" s="945"/>
      <c r="E331" s="170" t="s">
        <v>1681</v>
      </c>
      <c r="F331" s="939" t="s">
        <v>1682</v>
      </c>
      <c r="G331" s="171">
        <v>4</v>
      </c>
      <c r="H331" s="172" t="s">
        <v>1939</v>
      </c>
      <c r="I331" s="251"/>
      <c r="J331" s="538"/>
      <c r="K331" s="538"/>
      <c r="L331" s="263"/>
    </row>
    <row r="332" spans="1:12" s="149" customFormat="1" ht="15.75" thickBot="1" x14ac:dyDescent="0.3">
      <c r="A332" s="1267"/>
      <c r="B332" s="1278"/>
      <c r="C332" s="265"/>
      <c r="D332" s="265"/>
      <c r="E332" s="266"/>
      <c r="F332" s="267" t="s">
        <v>1548</v>
      </c>
      <c r="G332" s="268"/>
      <c r="H332" s="320" t="s">
        <v>1940</v>
      </c>
      <c r="I332" s="215" t="s">
        <v>1941</v>
      </c>
      <c r="J332" s="285">
        <v>1427.24</v>
      </c>
      <c r="K332" s="285">
        <v>1070.43</v>
      </c>
      <c r="L332" s="269" t="s">
        <v>1589</v>
      </c>
    </row>
    <row r="333" spans="1:12" s="149" customFormat="1" x14ac:dyDescent="0.25">
      <c r="A333" s="1265" t="s">
        <v>1942</v>
      </c>
      <c r="B333" s="1277" t="s">
        <v>1943</v>
      </c>
      <c r="C333" s="1286" t="s">
        <v>1688</v>
      </c>
      <c r="D333" s="1277" t="s">
        <v>1689</v>
      </c>
      <c r="E333" s="309" t="s">
        <v>1901</v>
      </c>
      <c r="F333" s="309" t="s">
        <v>1902</v>
      </c>
      <c r="G333" s="292">
        <v>1.68</v>
      </c>
      <c r="H333" s="293" t="s">
        <v>1535</v>
      </c>
      <c r="I333" s="281"/>
      <c r="J333" s="221"/>
      <c r="K333" s="221"/>
      <c r="L333" s="258"/>
    </row>
    <row r="334" spans="1:12" s="149" customFormat="1" x14ac:dyDescent="0.25">
      <c r="A334" s="1266"/>
      <c r="B334" s="1260"/>
      <c r="C334" s="1284"/>
      <c r="D334" s="1261"/>
      <c r="E334" s="170" t="s">
        <v>1536</v>
      </c>
      <c r="F334" s="939" t="s">
        <v>1537</v>
      </c>
      <c r="G334" s="171">
        <v>1.68</v>
      </c>
      <c r="H334" s="172" t="s">
        <v>1535</v>
      </c>
      <c r="I334" s="179"/>
      <c r="J334" s="224"/>
      <c r="K334" s="224"/>
      <c r="L334" s="181"/>
    </row>
    <row r="335" spans="1:12" s="149" customFormat="1" x14ac:dyDescent="0.25">
      <c r="A335" s="1266"/>
      <c r="B335" s="1260"/>
      <c r="C335" s="170" t="s">
        <v>1690</v>
      </c>
      <c r="D335" s="939" t="s">
        <v>1691</v>
      </c>
      <c r="E335" s="170" t="s">
        <v>1538</v>
      </c>
      <c r="F335" s="939" t="s">
        <v>1539</v>
      </c>
      <c r="G335" s="171">
        <v>1.68</v>
      </c>
      <c r="H335" s="172" t="s">
        <v>1535</v>
      </c>
      <c r="I335" s="179"/>
      <c r="J335" s="224"/>
      <c r="K335" s="224"/>
      <c r="L335" s="181"/>
    </row>
    <row r="336" spans="1:12" s="149" customFormat="1" x14ac:dyDescent="0.25">
      <c r="A336" s="1266"/>
      <c r="B336" s="1260"/>
      <c r="C336" s="1282" t="s">
        <v>1692</v>
      </c>
      <c r="D336" s="1259" t="s">
        <v>1693</v>
      </c>
      <c r="E336" s="170" t="s">
        <v>1903</v>
      </c>
      <c r="F336" s="939" t="s">
        <v>1904</v>
      </c>
      <c r="G336" s="171">
        <v>1.18</v>
      </c>
      <c r="H336" s="172" t="s">
        <v>1578</v>
      </c>
      <c r="I336" s="179"/>
      <c r="J336" s="224"/>
      <c r="K336" s="224"/>
      <c r="L336" s="181"/>
    </row>
    <row r="337" spans="1:12" s="149" customFormat="1" x14ac:dyDescent="0.25">
      <c r="A337" s="1266"/>
      <c r="B337" s="1260"/>
      <c r="C337" s="1283"/>
      <c r="D337" s="1260"/>
      <c r="E337" s="170" t="s">
        <v>1557</v>
      </c>
      <c r="F337" s="939" t="s">
        <v>1558</v>
      </c>
      <c r="G337" s="171">
        <v>1.18</v>
      </c>
      <c r="H337" s="172" t="s">
        <v>1578</v>
      </c>
      <c r="I337" s="179"/>
      <c r="J337" s="224"/>
      <c r="K337" s="224"/>
      <c r="L337" s="181"/>
    </row>
    <row r="338" spans="1:12" s="149" customFormat="1" x14ac:dyDescent="0.25">
      <c r="A338" s="1266"/>
      <c r="B338" s="1260"/>
      <c r="C338" s="1284"/>
      <c r="D338" s="1261"/>
      <c r="E338" s="170" t="s">
        <v>1559</v>
      </c>
      <c r="F338" s="939" t="s">
        <v>1560</v>
      </c>
      <c r="G338" s="171">
        <v>1.18</v>
      </c>
      <c r="H338" s="172" t="s">
        <v>1578</v>
      </c>
      <c r="I338" s="179"/>
      <c r="J338" s="224"/>
      <c r="K338" s="224"/>
      <c r="L338" s="181"/>
    </row>
    <row r="339" spans="1:12" s="149" customFormat="1" x14ac:dyDescent="0.25">
      <c r="A339" s="1266"/>
      <c r="B339" s="1260"/>
      <c r="C339" s="1282" t="s">
        <v>1694</v>
      </c>
      <c r="D339" s="1259" t="s">
        <v>1695</v>
      </c>
      <c r="E339" s="259"/>
      <c r="F339" s="231" t="s">
        <v>1561</v>
      </c>
      <c r="G339" s="165"/>
      <c r="H339" s="166"/>
      <c r="I339" s="172"/>
      <c r="J339" s="535"/>
      <c r="K339" s="535"/>
      <c r="L339" s="318"/>
    </row>
    <row r="340" spans="1:12" s="149" customFormat="1" x14ac:dyDescent="0.25">
      <c r="A340" s="1266"/>
      <c r="B340" s="1260"/>
      <c r="C340" s="1283"/>
      <c r="D340" s="1260"/>
      <c r="E340" s="170"/>
      <c r="F340" s="939"/>
      <c r="G340" s="171"/>
      <c r="H340" s="172"/>
      <c r="I340" s="172"/>
      <c r="J340" s="535"/>
      <c r="K340" s="535"/>
      <c r="L340" s="318"/>
    </row>
    <row r="341" spans="1:12" s="149" customFormat="1" x14ac:dyDescent="0.25">
      <c r="A341" s="1266"/>
      <c r="B341" s="1260"/>
      <c r="C341" s="1284"/>
      <c r="D341" s="1261"/>
      <c r="E341" s="170" t="s">
        <v>1570</v>
      </c>
      <c r="F341" s="939" t="s">
        <v>1571</v>
      </c>
      <c r="G341" s="171">
        <v>0.42</v>
      </c>
      <c r="H341" s="172" t="s">
        <v>1556</v>
      </c>
      <c r="I341" s="172"/>
      <c r="J341" s="535"/>
      <c r="K341" s="535"/>
      <c r="L341" s="173"/>
    </row>
    <row r="342" spans="1:12" s="149" customFormat="1" x14ac:dyDescent="0.25">
      <c r="A342" s="1266"/>
      <c r="B342" s="1260"/>
      <c r="C342" s="1282" t="s">
        <v>1697</v>
      </c>
      <c r="D342" s="1259" t="s">
        <v>1924</v>
      </c>
      <c r="E342" s="170" t="s">
        <v>1562</v>
      </c>
      <c r="F342" s="939" t="s">
        <v>1563</v>
      </c>
      <c r="G342" s="171">
        <v>0.75</v>
      </c>
      <c r="H342" s="172" t="s">
        <v>1707</v>
      </c>
      <c r="I342" s="172"/>
      <c r="J342" s="535"/>
      <c r="K342" s="535"/>
      <c r="L342" s="173"/>
    </row>
    <row r="343" spans="1:12" s="149" customFormat="1" x14ac:dyDescent="0.25">
      <c r="A343" s="1266"/>
      <c r="B343" s="1260"/>
      <c r="C343" s="1283"/>
      <c r="D343" s="1260"/>
      <c r="E343" s="170" t="s">
        <v>1565</v>
      </c>
      <c r="F343" s="939" t="s">
        <v>1566</v>
      </c>
      <c r="G343" s="171">
        <v>0.75</v>
      </c>
      <c r="H343" s="172" t="s">
        <v>1708</v>
      </c>
      <c r="I343" s="172"/>
      <c r="J343" s="535"/>
      <c r="K343" s="535"/>
      <c r="L343" s="173"/>
    </row>
    <row r="344" spans="1:12" s="149" customFormat="1" x14ac:dyDescent="0.25">
      <c r="A344" s="1266"/>
      <c r="B344" s="1260"/>
      <c r="C344" s="1283"/>
      <c r="D344" s="1260"/>
      <c r="E344" s="938" t="s">
        <v>1567</v>
      </c>
      <c r="F344" s="937" t="s">
        <v>1568</v>
      </c>
      <c r="G344" s="203">
        <v>0.93</v>
      </c>
      <c r="H344" s="172" t="s">
        <v>1564</v>
      </c>
      <c r="I344" s="172"/>
      <c r="J344" s="535"/>
      <c r="K344" s="535"/>
      <c r="L344" s="173"/>
    </row>
    <row r="345" spans="1:12" s="149" customFormat="1" x14ac:dyDescent="0.25">
      <c r="A345" s="1266"/>
      <c r="B345" s="1260"/>
      <c r="C345" s="1283"/>
      <c r="D345" s="1260"/>
      <c r="E345" s="170"/>
      <c r="F345" s="177" t="s">
        <v>1572</v>
      </c>
      <c r="G345" s="171"/>
      <c r="H345" s="172"/>
      <c r="I345" s="172"/>
      <c r="J345" s="535"/>
      <c r="K345" s="535"/>
      <c r="L345" s="173"/>
    </row>
    <row r="346" spans="1:12" s="149" customFormat="1" x14ac:dyDescent="0.25">
      <c r="A346" s="1266"/>
      <c r="B346" s="1260"/>
      <c r="C346" s="1284"/>
      <c r="D346" s="1261"/>
      <c r="E346" s="170" t="s">
        <v>1573</v>
      </c>
      <c r="F346" s="939" t="s">
        <v>1574</v>
      </c>
      <c r="G346" s="171">
        <v>0.96</v>
      </c>
      <c r="H346" s="172" t="s">
        <v>1783</v>
      </c>
      <c r="I346" s="166"/>
      <c r="J346" s="538"/>
      <c r="K346" s="538"/>
      <c r="L346" s="173"/>
    </row>
    <row r="347" spans="1:12" s="149" customFormat="1" x14ac:dyDescent="0.25">
      <c r="A347" s="1266"/>
      <c r="B347" s="1260"/>
      <c r="C347" s="170" t="s">
        <v>1699</v>
      </c>
      <c r="D347" s="939" t="s">
        <v>1700</v>
      </c>
      <c r="E347" s="170" t="s">
        <v>1579</v>
      </c>
      <c r="F347" s="939" t="s">
        <v>1580</v>
      </c>
      <c r="G347" s="171">
        <v>0.5</v>
      </c>
      <c r="H347" s="172" t="s">
        <v>1944</v>
      </c>
      <c r="I347" s="166"/>
      <c r="J347" s="538"/>
      <c r="K347" s="538"/>
      <c r="L347" s="173"/>
    </row>
    <row r="348" spans="1:12" s="149" customFormat="1" x14ac:dyDescent="0.25">
      <c r="A348" s="1266"/>
      <c r="B348" s="1260"/>
      <c r="C348" s="1282" t="s">
        <v>1701</v>
      </c>
      <c r="D348" s="1259" t="s">
        <v>1702</v>
      </c>
      <c r="E348" s="170" t="s">
        <v>1715</v>
      </c>
      <c r="F348" s="934" t="s">
        <v>1716</v>
      </c>
      <c r="G348" s="165">
        <v>0.03</v>
      </c>
      <c r="H348" s="166" t="s">
        <v>1569</v>
      </c>
      <c r="I348" s="166"/>
      <c r="J348" s="538"/>
      <c r="K348" s="538"/>
      <c r="L348" s="173"/>
    </row>
    <row r="349" spans="1:12" s="149" customFormat="1" x14ac:dyDescent="0.25">
      <c r="A349" s="1266"/>
      <c r="B349" s="1260"/>
      <c r="C349" s="1284"/>
      <c r="D349" s="1261"/>
      <c r="E349" s="170" t="s">
        <v>1718</v>
      </c>
      <c r="F349" s="933" t="s">
        <v>1719</v>
      </c>
      <c r="G349" s="171">
        <v>0.21</v>
      </c>
      <c r="H349" s="172" t="s">
        <v>1696</v>
      </c>
      <c r="I349" s="166"/>
      <c r="J349" s="538"/>
      <c r="K349" s="538"/>
      <c r="L349" s="173"/>
    </row>
    <row r="350" spans="1:12" s="149" customFormat="1" x14ac:dyDescent="0.25">
      <c r="A350" s="1266"/>
      <c r="B350" s="1260"/>
      <c r="C350" s="1282" t="s">
        <v>1703</v>
      </c>
      <c r="D350" s="1259" t="s">
        <v>1704</v>
      </c>
      <c r="E350" s="170" t="s">
        <v>1927</v>
      </c>
      <c r="F350" s="933" t="s">
        <v>1928</v>
      </c>
      <c r="G350" s="260">
        <v>0.48</v>
      </c>
      <c r="H350" s="172" t="s">
        <v>1769</v>
      </c>
      <c r="I350" s="172"/>
      <c r="J350" s="535"/>
      <c r="K350" s="535"/>
      <c r="L350" s="173"/>
    </row>
    <row r="351" spans="1:12" s="149" customFormat="1" ht="30" x14ac:dyDescent="0.25">
      <c r="A351" s="1266"/>
      <c r="B351" s="1260"/>
      <c r="C351" s="1284"/>
      <c r="D351" s="1261"/>
      <c r="E351" s="170" t="s">
        <v>1720</v>
      </c>
      <c r="F351" s="933" t="s">
        <v>1930</v>
      </c>
      <c r="G351" s="260">
        <v>0.92</v>
      </c>
      <c r="H351" s="172">
        <v>1.3</v>
      </c>
      <c r="I351" s="172"/>
      <c r="J351" s="535"/>
      <c r="K351" s="535"/>
      <c r="L351" s="173"/>
    </row>
    <row r="352" spans="1:12" s="149" customFormat="1" ht="30" x14ac:dyDescent="0.25">
      <c r="A352" s="1266"/>
      <c r="B352" s="1260"/>
      <c r="C352" s="1282" t="s">
        <v>1705</v>
      </c>
      <c r="D352" s="1259" t="s">
        <v>1706</v>
      </c>
      <c r="E352" s="170" t="s">
        <v>1723</v>
      </c>
      <c r="F352" s="933" t="s">
        <v>1931</v>
      </c>
      <c r="G352" s="319">
        <v>1.71</v>
      </c>
      <c r="H352" s="319">
        <v>0.53</v>
      </c>
      <c r="I352" s="251"/>
      <c r="J352" s="538"/>
      <c r="K352" s="538"/>
      <c r="L352" s="168"/>
    </row>
    <row r="353" spans="1:12" s="149" customFormat="1" x14ac:dyDescent="0.25">
      <c r="A353" s="1266"/>
      <c r="B353" s="1260"/>
      <c r="C353" s="1283"/>
      <c r="D353" s="1260"/>
      <c r="E353" s="170" t="s">
        <v>1718</v>
      </c>
      <c r="F353" s="319" t="s">
        <v>1726</v>
      </c>
      <c r="G353" s="319">
        <v>0.46</v>
      </c>
      <c r="H353" s="319" t="s">
        <v>1585</v>
      </c>
      <c r="I353" s="251"/>
      <c r="J353" s="538"/>
      <c r="K353" s="538"/>
      <c r="L353" s="168"/>
    </row>
    <row r="354" spans="1:12" s="149" customFormat="1" x14ac:dyDescent="0.25">
      <c r="A354" s="1266"/>
      <c r="B354" s="1260"/>
      <c r="C354" s="1284"/>
      <c r="D354" s="1261"/>
      <c r="E354" s="170" t="s">
        <v>1727</v>
      </c>
      <c r="F354" s="939" t="s">
        <v>1728</v>
      </c>
      <c r="G354" s="171">
        <v>2</v>
      </c>
      <c r="H354" s="172" t="s">
        <v>1647</v>
      </c>
      <c r="I354" s="251"/>
      <c r="J354" s="538"/>
      <c r="K354" s="538"/>
      <c r="L354" s="168"/>
    </row>
    <row r="355" spans="1:12" s="149" customFormat="1" ht="30" x14ac:dyDescent="0.25">
      <c r="A355" s="1266"/>
      <c r="B355" s="1260"/>
      <c r="C355" s="170" t="s">
        <v>1709</v>
      </c>
      <c r="D355" s="939" t="s">
        <v>1932</v>
      </c>
      <c r="E355" s="939" t="s">
        <v>1729</v>
      </c>
      <c r="F355" s="933" t="s">
        <v>1934</v>
      </c>
      <c r="G355" s="933">
        <v>3.55</v>
      </c>
      <c r="H355" s="933" t="s">
        <v>1575</v>
      </c>
      <c r="I355" s="251"/>
      <c r="J355" s="538"/>
      <c r="K355" s="538"/>
      <c r="L355" s="168"/>
    </row>
    <row r="356" spans="1:12" s="149" customFormat="1" x14ac:dyDescent="0.25">
      <c r="A356" s="1266"/>
      <c r="B356" s="1260"/>
      <c r="C356" s="1287" t="s">
        <v>1933</v>
      </c>
      <c r="D356" s="1259" t="s">
        <v>1711</v>
      </c>
      <c r="E356" s="939" t="s">
        <v>1650</v>
      </c>
      <c r="F356" s="933" t="s">
        <v>1651</v>
      </c>
      <c r="G356" s="933">
        <v>1.25</v>
      </c>
      <c r="H356" s="933">
        <v>0.2</v>
      </c>
      <c r="I356" s="251"/>
      <c r="J356" s="538"/>
      <c r="K356" s="538"/>
      <c r="L356" s="168"/>
    </row>
    <row r="357" spans="1:12" s="149" customFormat="1" x14ac:dyDescent="0.25">
      <c r="A357" s="1266"/>
      <c r="B357" s="1260"/>
      <c r="C357" s="1288"/>
      <c r="D357" s="1261"/>
      <c r="E357" s="939" t="s">
        <v>1653</v>
      </c>
      <c r="F357" s="933" t="s">
        <v>1654</v>
      </c>
      <c r="G357" s="933">
        <v>0.25</v>
      </c>
      <c r="H357" s="933">
        <v>0.2</v>
      </c>
      <c r="I357" s="172"/>
      <c r="J357" s="538"/>
      <c r="K357" s="538"/>
      <c r="L357" s="168"/>
    </row>
    <row r="358" spans="1:12" s="149" customFormat="1" ht="30" x14ac:dyDescent="0.25">
      <c r="A358" s="1266"/>
      <c r="B358" s="1260"/>
      <c r="C358" s="945"/>
      <c r="D358" s="945"/>
      <c r="E358" s="939" t="s">
        <v>1732</v>
      </c>
      <c r="F358" s="933" t="s">
        <v>1733</v>
      </c>
      <c r="G358" s="933">
        <v>0.5</v>
      </c>
      <c r="H358" s="933" t="s">
        <v>1945</v>
      </c>
      <c r="I358" s="251"/>
      <c r="J358" s="538"/>
      <c r="K358" s="538"/>
      <c r="L358" s="168"/>
    </row>
    <row r="359" spans="1:12" s="149" customFormat="1" x14ac:dyDescent="0.25">
      <c r="A359" s="1266"/>
      <c r="B359" s="1260"/>
      <c r="C359" s="945"/>
      <c r="D359" s="945"/>
      <c r="E359" s="939" t="s">
        <v>1734</v>
      </c>
      <c r="F359" s="933" t="s">
        <v>1735</v>
      </c>
      <c r="G359" s="933">
        <v>1.1599999999999999</v>
      </c>
      <c r="H359" s="933" t="s">
        <v>1764</v>
      </c>
      <c r="I359" s="251"/>
      <c r="J359" s="538"/>
      <c r="K359" s="538"/>
      <c r="L359" s="168"/>
    </row>
    <row r="360" spans="1:12" s="149" customFormat="1" x14ac:dyDescent="0.25">
      <c r="A360" s="1266"/>
      <c r="B360" s="1260"/>
      <c r="C360" s="945"/>
      <c r="D360" s="945"/>
      <c r="E360" s="939" t="s">
        <v>1737</v>
      </c>
      <c r="F360" s="933" t="s">
        <v>1738</v>
      </c>
      <c r="G360" s="933">
        <v>1.7</v>
      </c>
      <c r="H360" s="933">
        <v>0.6</v>
      </c>
      <c r="I360" s="251"/>
      <c r="J360" s="538"/>
      <c r="K360" s="538"/>
      <c r="L360" s="168"/>
    </row>
    <row r="361" spans="1:12" s="149" customFormat="1" x14ac:dyDescent="0.25">
      <c r="A361" s="1266"/>
      <c r="B361" s="1260"/>
      <c r="C361" s="945"/>
      <c r="D361" s="945"/>
      <c r="E361" s="939" t="s">
        <v>1620</v>
      </c>
      <c r="F361" s="933" t="s">
        <v>1621</v>
      </c>
      <c r="G361" s="933">
        <v>0.5</v>
      </c>
      <c r="H361" s="933" t="s">
        <v>1800</v>
      </c>
      <c r="I361" s="251"/>
      <c r="J361" s="538"/>
      <c r="K361" s="538"/>
      <c r="L361" s="173"/>
    </row>
    <row r="362" spans="1:12" s="149" customFormat="1" ht="30" x14ac:dyDescent="0.25">
      <c r="A362" s="1266"/>
      <c r="B362" s="1260"/>
      <c r="C362" s="945"/>
      <c r="D362" s="945"/>
      <c r="E362" s="939" t="s">
        <v>1834</v>
      </c>
      <c r="F362" s="933" t="s">
        <v>1869</v>
      </c>
      <c r="G362" s="933">
        <v>0.25</v>
      </c>
      <c r="H362" s="933">
        <v>4.0000000000000001E-3</v>
      </c>
      <c r="I362" s="174"/>
      <c r="J362" s="535"/>
      <c r="K362" s="535"/>
      <c r="L362" s="173"/>
    </row>
    <row r="363" spans="1:12" s="149" customFormat="1" ht="30" x14ac:dyDescent="0.25">
      <c r="A363" s="1266"/>
      <c r="B363" s="1260"/>
      <c r="C363" s="945"/>
      <c r="D363" s="945"/>
      <c r="E363" s="939" t="s">
        <v>1655</v>
      </c>
      <c r="F363" s="933" t="s">
        <v>1656</v>
      </c>
      <c r="G363" s="933">
        <v>1.53</v>
      </c>
      <c r="H363" s="933">
        <v>0.11527999999999999</v>
      </c>
      <c r="I363" s="174"/>
      <c r="J363" s="535"/>
      <c r="K363" s="535"/>
      <c r="L363" s="173"/>
    </row>
    <row r="364" spans="1:12" s="149" customFormat="1" ht="30" x14ac:dyDescent="0.25">
      <c r="A364" s="1266"/>
      <c r="B364" s="1260"/>
      <c r="C364" s="945"/>
      <c r="D364" s="945"/>
      <c r="E364" s="939" t="s">
        <v>1663</v>
      </c>
      <c r="F364" s="933" t="s">
        <v>1664</v>
      </c>
      <c r="G364" s="933">
        <v>1.85</v>
      </c>
      <c r="H364" s="933">
        <v>3.3259999999999998E-2</v>
      </c>
      <c r="I364" s="251"/>
      <c r="J364" s="538"/>
      <c r="K364" s="538"/>
      <c r="L364" s="262"/>
    </row>
    <row r="365" spans="1:12" s="149" customFormat="1" ht="30" x14ac:dyDescent="0.25">
      <c r="A365" s="1266"/>
      <c r="B365" s="1260"/>
      <c r="C365" s="945"/>
      <c r="D365" s="945"/>
      <c r="E365" s="933" t="s">
        <v>1666</v>
      </c>
      <c r="F365" s="933" t="s">
        <v>1667</v>
      </c>
      <c r="G365" s="933">
        <v>2.5</v>
      </c>
      <c r="H365" s="933">
        <v>0.64034000000000002</v>
      </c>
      <c r="I365" s="251"/>
      <c r="J365" s="538"/>
      <c r="K365" s="538"/>
      <c r="L365" s="262"/>
    </row>
    <row r="366" spans="1:12" s="149" customFormat="1" ht="30" x14ac:dyDescent="0.25">
      <c r="A366" s="1266"/>
      <c r="B366" s="1260"/>
      <c r="C366" s="945"/>
      <c r="D366" s="945"/>
      <c r="E366" s="933" t="s">
        <v>1675</v>
      </c>
      <c r="F366" s="933" t="s">
        <v>1676</v>
      </c>
      <c r="G366" s="933">
        <v>3.35</v>
      </c>
      <c r="H366" s="933">
        <v>8.8800000000000007E-3</v>
      </c>
      <c r="I366" s="251"/>
      <c r="J366" s="538"/>
      <c r="K366" s="538"/>
      <c r="L366" s="262"/>
    </row>
    <row r="367" spans="1:12" s="149" customFormat="1" ht="30" x14ac:dyDescent="0.25">
      <c r="A367" s="1266"/>
      <c r="B367" s="1260"/>
      <c r="C367" s="945"/>
      <c r="D367" s="945"/>
      <c r="E367" s="933" t="s">
        <v>1678</v>
      </c>
      <c r="F367" s="933" t="s">
        <v>1679</v>
      </c>
      <c r="G367" s="933">
        <v>3.75</v>
      </c>
      <c r="H367" s="933">
        <v>0.20225000000000001</v>
      </c>
      <c r="I367" s="251"/>
      <c r="J367" s="538"/>
      <c r="K367" s="538"/>
      <c r="L367" s="263"/>
    </row>
    <row r="368" spans="1:12" s="149" customFormat="1" ht="15.75" thickBot="1" x14ac:dyDescent="0.3">
      <c r="A368" s="1267"/>
      <c r="B368" s="1278"/>
      <c r="C368" s="265"/>
      <c r="D368" s="265"/>
      <c r="E368" s="266"/>
      <c r="F368" s="267" t="s">
        <v>1548</v>
      </c>
      <c r="G368" s="268"/>
      <c r="H368" s="320" t="s">
        <v>1946</v>
      </c>
      <c r="I368" s="215" t="s">
        <v>1947</v>
      </c>
      <c r="J368" s="285">
        <v>1730.46</v>
      </c>
      <c r="K368" s="285">
        <v>1297.8499999999999</v>
      </c>
      <c r="L368" s="269" t="s">
        <v>1589</v>
      </c>
    </row>
    <row r="369" spans="1:12" s="149" customFormat="1" x14ac:dyDescent="0.25">
      <c r="A369" s="1265" t="s">
        <v>1948</v>
      </c>
      <c r="B369" s="1277" t="s">
        <v>1949</v>
      </c>
      <c r="C369" s="1286" t="s">
        <v>1688</v>
      </c>
      <c r="D369" s="1277" t="s">
        <v>1689</v>
      </c>
      <c r="E369" s="321" t="s">
        <v>1901</v>
      </c>
      <c r="F369" s="321" t="s">
        <v>1902</v>
      </c>
      <c r="G369" s="193">
        <v>1.68</v>
      </c>
      <c r="H369" s="940" t="s">
        <v>1535</v>
      </c>
      <c r="I369" s="281"/>
      <c r="J369" s="221"/>
      <c r="K369" s="221"/>
      <c r="L369" s="258"/>
    </row>
    <row r="370" spans="1:12" s="149" customFormat="1" x14ac:dyDescent="0.25">
      <c r="A370" s="1266"/>
      <c r="B370" s="1260"/>
      <c r="C370" s="1284"/>
      <c r="D370" s="1261"/>
      <c r="E370" s="170" t="s">
        <v>1536</v>
      </c>
      <c r="F370" s="939" t="s">
        <v>1537</v>
      </c>
      <c r="G370" s="171">
        <v>1.68</v>
      </c>
      <c r="H370" s="172" t="s">
        <v>1535</v>
      </c>
      <c r="I370" s="179"/>
      <c r="J370" s="224"/>
      <c r="K370" s="224"/>
      <c r="L370" s="181"/>
    </row>
    <row r="371" spans="1:12" s="149" customFormat="1" x14ac:dyDescent="0.25">
      <c r="A371" s="1266"/>
      <c r="B371" s="1260"/>
      <c r="C371" s="170" t="s">
        <v>1690</v>
      </c>
      <c r="D371" s="939" t="s">
        <v>1691</v>
      </c>
      <c r="E371" s="170" t="s">
        <v>1538</v>
      </c>
      <c r="F371" s="939" t="s">
        <v>1539</v>
      </c>
      <c r="G371" s="171">
        <v>1.68</v>
      </c>
      <c r="H371" s="172" t="s">
        <v>1535</v>
      </c>
      <c r="I371" s="179"/>
      <c r="J371" s="224"/>
      <c r="K371" s="224"/>
      <c r="L371" s="181"/>
    </row>
    <row r="372" spans="1:12" s="149" customFormat="1" x14ac:dyDescent="0.25">
      <c r="A372" s="1266"/>
      <c r="B372" s="1260"/>
      <c r="C372" s="1282" t="s">
        <v>1692</v>
      </c>
      <c r="D372" s="1259" t="s">
        <v>1693</v>
      </c>
      <c r="E372" s="170" t="s">
        <v>1903</v>
      </c>
      <c r="F372" s="939" t="s">
        <v>1904</v>
      </c>
      <c r="G372" s="171">
        <v>1.18</v>
      </c>
      <c r="H372" s="172" t="s">
        <v>1950</v>
      </c>
      <c r="I372" s="179"/>
      <c r="J372" s="224"/>
      <c r="K372" s="224"/>
      <c r="L372" s="181"/>
    </row>
    <row r="373" spans="1:12" s="149" customFormat="1" x14ac:dyDescent="0.25">
      <c r="A373" s="1266"/>
      <c r="B373" s="1260"/>
      <c r="C373" s="1283"/>
      <c r="D373" s="1260"/>
      <c r="E373" s="170" t="s">
        <v>1557</v>
      </c>
      <c r="F373" s="939" t="s">
        <v>1558</v>
      </c>
      <c r="G373" s="171">
        <v>1.18</v>
      </c>
      <c r="H373" s="172" t="s">
        <v>1950</v>
      </c>
      <c r="I373" s="179"/>
      <c r="J373" s="224"/>
      <c r="K373" s="224"/>
      <c r="L373" s="181"/>
    </row>
    <row r="374" spans="1:12" s="149" customFormat="1" x14ac:dyDescent="0.25">
      <c r="A374" s="1266"/>
      <c r="B374" s="1260"/>
      <c r="C374" s="1284"/>
      <c r="D374" s="1261"/>
      <c r="E374" s="170" t="s">
        <v>1559</v>
      </c>
      <c r="F374" s="939" t="s">
        <v>1560</v>
      </c>
      <c r="G374" s="171">
        <v>1.18</v>
      </c>
      <c r="H374" s="172" t="s">
        <v>1950</v>
      </c>
      <c r="I374" s="179"/>
      <c r="J374" s="224"/>
      <c r="K374" s="224"/>
      <c r="L374" s="181"/>
    </row>
    <row r="375" spans="1:12" s="149" customFormat="1" x14ac:dyDescent="0.25">
      <c r="A375" s="1266"/>
      <c r="B375" s="1260"/>
      <c r="C375" s="1282" t="s">
        <v>1694</v>
      </c>
      <c r="D375" s="1259" t="s">
        <v>1695</v>
      </c>
      <c r="E375" s="317"/>
      <c r="F375" s="231" t="s">
        <v>1561</v>
      </c>
      <c r="G375" s="165"/>
      <c r="H375" s="166"/>
      <c r="I375" s="166"/>
      <c r="J375" s="538"/>
      <c r="K375" s="538"/>
      <c r="L375" s="322"/>
    </row>
    <row r="376" spans="1:12" s="149" customFormat="1" x14ac:dyDescent="0.25">
      <c r="A376" s="1266"/>
      <c r="B376" s="1260"/>
      <c r="C376" s="1283"/>
      <c r="D376" s="1260"/>
      <c r="E376" s="170" t="s">
        <v>1570</v>
      </c>
      <c r="F376" s="939" t="s">
        <v>1571</v>
      </c>
      <c r="G376" s="171">
        <v>0.42</v>
      </c>
      <c r="H376" s="172" t="s">
        <v>1556</v>
      </c>
      <c r="I376" s="172"/>
      <c r="J376" s="535"/>
      <c r="K376" s="535"/>
      <c r="L376" s="318"/>
    </row>
    <row r="377" spans="1:12" s="149" customFormat="1" x14ac:dyDescent="0.25">
      <c r="A377" s="1266"/>
      <c r="B377" s="1260"/>
      <c r="C377" s="1284"/>
      <c r="D377" s="1261"/>
      <c r="E377" s="170" t="s">
        <v>1562</v>
      </c>
      <c r="F377" s="939" t="s">
        <v>1563</v>
      </c>
      <c r="G377" s="171">
        <v>0.75</v>
      </c>
      <c r="H377" s="172" t="s">
        <v>1707</v>
      </c>
      <c r="I377" s="172"/>
      <c r="J377" s="535"/>
      <c r="K377" s="535"/>
      <c r="L377" s="173"/>
    </row>
    <row r="378" spans="1:12" s="149" customFormat="1" x14ac:dyDescent="0.25">
      <c r="A378" s="1266"/>
      <c r="B378" s="1260"/>
      <c r="C378" s="1282" t="s">
        <v>1697</v>
      </c>
      <c r="D378" s="1259" t="s">
        <v>1924</v>
      </c>
      <c r="E378" s="170" t="s">
        <v>1565</v>
      </c>
      <c r="F378" s="939" t="s">
        <v>1566</v>
      </c>
      <c r="G378" s="171">
        <v>0.75</v>
      </c>
      <c r="H378" s="172" t="s">
        <v>1708</v>
      </c>
      <c r="I378" s="172"/>
      <c r="J378" s="535"/>
      <c r="K378" s="535"/>
      <c r="L378" s="173"/>
    </row>
    <row r="379" spans="1:12" s="149" customFormat="1" x14ac:dyDescent="0.25">
      <c r="A379" s="1266"/>
      <c r="B379" s="1260"/>
      <c r="C379" s="1283"/>
      <c r="D379" s="1260"/>
      <c r="E379" s="938" t="s">
        <v>1567</v>
      </c>
      <c r="F379" s="937" t="s">
        <v>1568</v>
      </c>
      <c r="G379" s="203">
        <v>0.93</v>
      </c>
      <c r="H379" s="172" t="s">
        <v>1564</v>
      </c>
      <c r="I379" s="172"/>
      <c r="J379" s="535"/>
      <c r="K379" s="535"/>
      <c r="L379" s="173"/>
    </row>
    <row r="380" spans="1:12" s="149" customFormat="1" x14ac:dyDescent="0.25">
      <c r="A380" s="1266"/>
      <c r="B380" s="1260"/>
      <c r="C380" s="1283"/>
      <c r="D380" s="1260"/>
      <c r="E380" s="170"/>
      <c r="F380" s="177" t="s">
        <v>1572</v>
      </c>
      <c r="G380" s="171"/>
      <c r="H380" s="172"/>
      <c r="I380" s="172"/>
      <c r="J380" s="535"/>
      <c r="K380" s="535"/>
      <c r="L380" s="173"/>
    </row>
    <row r="381" spans="1:12" s="149" customFormat="1" x14ac:dyDescent="0.25">
      <c r="A381" s="1266"/>
      <c r="B381" s="1260"/>
      <c r="C381" s="1283"/>
      <c r="D381" s="1260"/>
      <c r="E381" s="170" t="s">
        <v>1573</v>
      </c>
      <c r="F381" s="939" t="s">
        <v>1574</v>
      </c>
      <c r="G381" s="171">
        <v>0.96</v>
      </c>
      <c r="H381" s="172" t="s">
        <v>1951</v>
      </c>
      <c r="I381" s="172"/>
      <c r="J381" s="535"/>
      <c r="K381" s="535"/>
      <c r="L381" s="173"/>
    </row>
    <row r="382" spans="1:12" s="149" customFormat="1" x14ac:dyDescent="0.25">
      <c r="A382" s="1266"/>
      <c r="B382" s="1260"/>
      <c r="C382" s="1284"/>
      <c r="D382" s="1261"/>
      <c r="E382" s="170" t="s">
        <v>1579</v>
      </c>
      <c r="F382" s="939" t="s">
        <v>1580</v>
      </c>
      <c r="G382" s="171">
        <v>0.5</v>
      </c>
      <c r="H382" s="172" t="s">
        <v>1585</v>
      </c>
      <c r="I382" s="166"/>
      <c r="J382" s="538"/>
      <c r="K382" s="538"/>
      <c r="L382" s="173"/>
    </row>
    <row r="383" spans="1:12" s="149" customFormat="1" x14ac:dyDescent="0.25">
      <c r="A383" s="1266"/>
      <c r="B383" s="1260"/>
      <c r="C383" s="170" t="s">
        <v>1699</v>
      </c>
      <c r="D383" s="939" t="s">
        <v>1700</v>
      </c>
      <c r="E383" s="170" t="s">
        <v>1715</v>
      </c>
      <c r="F383" s="934" t="s">
        <v>1716</v>
      </c>
      <c r="G383" s="165">
        <v>0.03</v>
      </c>
      <c r="H383" s="166" t="s">
        <v>1556</v>
      </c>
      <c r="I383" s="166"/>
      <c r="J383" s="538"/>
      <c r="K383" s="538"/>
      <c r="L383" s="173"/>
    </row>
    <row r="384" spans="1:12" s="149" customFormat="1" x14ac:dyDescent="0.25">
      <c r="A384" s="1266"/>
      <c r="B384" s="1260"/>
      <c r="C384" s="1282" t="s">
        <v>1701</v>
      </c>
      <c r="D384" s="1259" t="s">
        <v>1702</v>
      </c>
      <c r="E384" s="170" t="s">
        <v>1718</v>
      </c>
      <c r="F384" s="933" t="s">
        <v>1719</v>
      </c>
      <c r="G384" s="171">
        <v>0.21</v>
      </c>
      <c r="H384" s="172" t="s">
        <v>1696</v>
      </c>
      <c r="I384" s="166"/>
      <c r="J384" s="538"/>
      <c r="K384" s="538"/>
      <c r="L384" s="173"/>
    </row>
    <row r="385" spans="1:12" s="149" customFormat="1" x14ac:dyDescent="0.25">
      <c r="A385" s="1266"/>
      <c r="B385" s="1260"/>
      <c r="C385" s="1284"/>
      <c r="D385" s="1261"/>
      <c r="E385" s="170" t="s">
        <v>1927</v>
      </c>
      <c r="F385" s="933" t="s">
        <v>1928</v>
      </c>
      <c r="G385" s="260">
        <v>0.48</v>
      </c>
      <c r="H385" s="172" t="s">
        <v>1652</v>
      </c>
      <c r="I385" s="166"/>
      <c r="J385" s="538"/>
      <c r="K385" s="538"/>
      <c r="L385" s="173"/>
    </row>
    <row r="386" spans="1:12" s="149" customFormat="1" ht="30" x14ac:dyDescent="0.25">
      <c r="A386" s="1266"/>
      <c r="B386" s="1260"/>
      <c r="C386" s="1282" t="s">
        <v>1703</v>
      </c>
      <c r="D386" s="1259" t="s">
        <v>1704</v>
      </c>
      <c r="E386" s="170" t="s">
        <v>1720</v>
      </c>
      <c r="F386" s="939" t="s">
        <v>1930</v>
      </c>
      <c r="G386" s="170">
        <v>0.92</v>
      </c>
      <c r="H386" s="170">
        <v>2</v>
      </c>
      <c r="I386" s="172"/>
      <c r="J386" s="535"/>
      <c r="K386" s="535"/>
      <c r="L386" s="173"/>
    </row>
    <row r="387" spans="1:12" s="149" customFormat="1" ht="30" x14ac:dyDescent="0.25">
      <c r="A387" s="1266"/>
      <c r="B387" s="1260"/>
      <c r="C387" s="1284"/>
      <c r="D387" s="1261"/>
      <c r="E387" s="170" t="s">
        <v>1723</v>
      </c>
      <c r="F387" s="939" t="s">
        <v>1931</v>
      </c>
      <c r="G387" s="171">
        <v>1.71</v>
      </c>
      <c r="H387" s="172">
        <v>0.95</v>
      </c>
      <c r="I387" s="172"/>
      <c r="J387" s="535"/>
      <c r="K387" s="535"/>
      <c r="L387" s="173"/>
    </row>
    <row r="388" spans="1:12" s="149" customFormat="1" x14ac:dyDescent="0.25">
      <c r="A388" s="1266"/>
      <c r="B388" s="1260"/>
      <c r="C388" s="1282" t="s">
        <v>1705</v>
      </c>
      <c r="D388" s="1259" t="s">
        <v>1706</v>
      </c>
      <c r="E388" s="170" t="s">
        <v>1718</v>
      </c>
      <c r="F388" s="934" t="s">
        <v>1726</v>
      </c>
      <c r="G388" s="171">
        <v>0.46</v>
      </c>
      <c r="H388" s="172" t="s">
        <v>1585</v>
      </c>
      <c r="I388" s="251"/>
      <c r="J388" s="538"/>
      <c r="K388" s="538"/>
      <c r="L388" s="168"/>
    </row>
    <row r="389" spans="1:12" s="149" customFormat="1" x14ac:dyDescent="0.25">
      <c r="A389" s="1266"/>
      <c r="B389" s="1260"/>
      <c r="C389" s="1283"/>
      <c r="D389" s="1260"/>
      <c r="E389" s="170" t="s">
        <v>1727</v>
      </c>
      <c r="F389" s="939" t="s">
        <v>1728</v>
      </c>
      <c r="G389" s="171">
        <v>2</v>
      </c>
      <c r="H389" s="172" t="s">
        <v>1783</v>
      </c>
      <c r="I389" s="251"/>
      <c r="J389" s="538"/>
      <c r="K389" s="538"/>
      <c r="L389" s="168"/>
    </row>
    <row r="390" spans="1:12" s="149" customFormat="1" ht="30" x14ac:dyDescent="0.25">
      <c r="A390" s="1266"/>
      <c r="B390" s="1260"/>
      <c r="C390" s="1284"/>
      <c r="D390" s="1261"/>
      <c r="E390" s="170" t="s">
        <v>1729</v>
      </c>
      <c r="F390" s="939" t="s">
        <v>1934</v>
      </c>
      <c r="G390" s="171">
        <v>3.55</v>
      </c>
      <c r="H390" s="172" t="s">
        <v>1622</v>
      </c>
      <c r="I390" s="251"/>
      <c r="J390" s="538"/>
      <c r="K390" s="538"/>
      <c r="L390" s="168"/>
    </row>
    <row r="391" spans="1:12" s="149" customFormat="1" ht="30" x14ac:dyDescent="0.25">
      <c r="A391" s="1266"/>
      <c r="B391" s="1260"/>
      <c r="C391" s="170" t="s">
        <v>1709</v>
      </c>
      <c r="D391" s="939" t="s">
        <v>1932</v>
      </c>
      <c r="E391" s="170" t="s">
        <v>1732</v>
      </c>
      <c r="F391" s="939" t="s">
        <v>1935</v>
      </c>
      <c r="G391" s="170">
        <v>0.5</v>
      </c>
      <c r="H391" s="261" t="s">
        <v>1569</v>
      </c>
      <c r="I391" s="251"/>
      <c r="J391" s="538"/>
      <c r="K391" s="538"/>
      <c r="L391" s="168"/>
    </row>
    <row r="392" spans="1:12" s="149" customFormat="1" x14ac:dyDescent="0.25">
      <c r="A392" s="1266"/>
      <c r="B392" s="1260"/>
      <c r="C392" s="1287" t="s">
        <v>1933</v>
      </c>
      <c r="D392" s="1259" t="s">
        <v>1711</v>
      </c>
      <c r="E392" s="170" t="s">
        <v>1834</v>
      </c>
      <c r="F392" s="170" t="s">
        <v>1869</v>
      </c>
      <c r="G392" s="170">
        <v>0.25</v>
      </c>
      <c r="H392" s="170">
        <v>4.0000000000000001E-3</v>
      </c>
      <c r="I392" s="251"/>
      <c r="J392" s="538"/>
      <c r="K392" s="538"/>
      <c r="L392" s="168"/>
    </row>
    <row r="393" spans="1:12" s="149" customFormat="1" x14ac:dyDescent="0.25">
      <c r="A393" s="1266"/>
      <c r="B393" s="1260"/>
      <c r="C393" s="1288"/>
      <c r="D393" s="1261"/>
      <c r="E393" s="170" t="s">
        <v>1650</v>
      </c>
      <c r="F393" s="170" t="s">
        <v>1651</v>
      </c>
      <c r="G393" s="170">
        <v>1.25</v>
      </c>
      <c r="H393" s="170">
        <v>0.3</v>
      </c>
      <c r="I393" s="172"/>
      <c r="J393" s="538"/>
      <c r="K393" s="538"/>
      <c r="L393" s="168"/>
    </row>
    <row r="394" spans="1:12" s="149" customFormat="1" x14ac:dyDescent="0.25">
      <c r="A394" s="1266"/>
      <c r="B394" s="1260"/>
      <c r="C394" s="945"/>
      <c r="D394" s="945"/>
      <c r="E394" s="170" t="s">
        <v>1653</v>
      </c>
      <c r="F394" s="170" t="s">
        <v>1654</v>
      </c>
      <c r="G394" s="170">
        <v>0.3</v>
      </c>
      <c r="H394" s="170">
        <v>0.3</v>
      </c>
      <c r="I394" s="172"/>
      <c r="J394" s="538"/>
      <c r="K394" s="538"/>
      <c r="L394" s="168"/>
    </row>
    <row r="395" spans="1:12" s="149" customFormat="1" x14ac:dyDescent="0.25">
      <c r="A395" s="1266"/>
      <c r="B395" s="1260"/>
      <c r="C395" s="945"/>
      <c r="D395" s="945"/>
      <c r="E395" s="170" t="s">
        <v>1734</v>
      </c>
      <c r="F395" s="170" t="s">
        <v>1735</v>
      </c>
      <c r="G395" s="170">
        <v>1.1599999999999999</v>
      </c>
      <c r="H395" s="170">
        <v>2.95</v>
      </c>
      <c r="I395" s="251"/>
      <c r="J395" s="538"/>
      <c r="K395" s="538"/>
      <c r="L395" s="168"/>
    </row>
    <row r="396" spans="1:12" s="149" customFormat="1" x14ac:dyDescent="0.25">
      <c r="A396" s="1266"/>
      <c r="B396" s="1260"/>
      <c r="C396" s="945"/>
      <c r="D396" s="945"/>
      <c r="E396" s="170" t="s">
        <v>1737</v>
      </c>
      <c r="F396" s="170" t="s">
        <v>1738</v>
      </c>
      <c r="G396" s="170">
        <v>1.7</v>
      </c>
      <c r="H396" s="170">
        <v>0.68</v>
      </c>
      <c r="I396" s="251"/>
      <c r="J396" s="538"/>
      <c r="K396" s="538"/>
      <c r="L396" s="168"/>
    </row>
    <row r="397" spans="1:12" s="149" customFormat="1" x14ac:dyDescent="0.25">
      <c r="A397" s="1266"/>
      <c r="B397" s="1260"/>
      <c r="C397" s="945"/>
      <c r="D397" s="945"/>
      <c r="E397" s="170" t="s">
        <v>1620</v>
      </c>
      <c r="F397" s="934" t="s">
        <v>1621</v>
      </c>
      <c r="G397" s="165">
        <v>0.5</v>
      </c>
      <c r="H397" s="166" t="s">
        <v>1800</v>
      </c>
      <c r="I397" s="251"/>
      <c r="J397" s="538"/>
      <c r="K397" s="538"/>
      <c r="L397" s="173"/>
    </row>
    <row r="398" spans="1:12" s="149" customFormat="1" ht="30" x14ac:dyDescent="0.25">
      <c r="A398" s="1266"/>
      <c r="B398" s="1260"/>
      <c r="C398" s="945"/>
      <c r="D398" s="945"/>
      <c r="E398" s="206" t="s">
        <v>1655</v>
      </c>
      <c r="F398" s="939" t="s">
        <v>1656</v>
      </c>
      <c r="G398" s="260">
        <v>1.53</v>
      </c>
      <c r="H398" s="172" t="s">
        <v>1952</v>
      </c>
      <c r="I398" s="174"/>
      <c r="J398" s="535"/>
      <c r="K398" s="535"/>
      <c r="L398" s="173"/>
    </row>
    <row r="399" spans="1:12" s="149" customFormat="1" x14ac:dyDescent="0.25">
      <c r="A399" s="1266"/>
      <c r="B399" s="1260"/>
      <c r="C399" s="945"/>
      <c r="D399" s="945"/>
      <c r="E399" s="170" t="s">
        <v>1660</v>
      </c>
      <c r="F399" s="170" t="s">
        <v>1661</v>
      </c>
      <c r="G399" s="170">
        <v>1.95</v>
      </c>
      <c r="H399" s="170">
        <v>0.1358</v>
      </c>
      <c r="I399" s="172"/>
      <c r="J399" s="535"/>
      <c r="K399" s="535"/>
      <c r="L399" s="173"/>
    </row>
    <row r="400" spans="1:12" s="149" customFormat="1" ht="30" x14ac:dyDescent="0.25">
      <c r="A400" s="1266"/>
      <c r="B400" s="1260"/>
      <c r="C400" s="945"/>
      <c r="D400" s="945"/>
      <c r="E400" s="170" t="s">
        <v>1663</v>
      </c>
      <c r="F400" s="939" t="s">
        <v>1664</v>
      </c>
      <c r="G400" s="171">
        <v>1.85</v>
      </c>
      <c r="H400" s="172" t="s">
        <v>1953</v>
      </c>
      <c r="I400" s="251"/>
      <c r="J400" s="538"/>
      <c r="K400" s="538"/>
      <c r="L400" s="168"/>
    </row>
    <row r="401" spans="1:12" s="149" customFormat="1" ht="30" x14ac:dyDescent="0.25">
      <c r="A401" s="1266"/>
      <c r="B401" s="1260"/>
      <c r="C401" s="945"/>
      <c r="D401" s="945"/>
      <c r="E401" s="170" t="s">
        <v>1666</v>
      </c>
      <c r="F401" s="939" t="s">
        <v>1667</v>
      </c>
      <c r="G401" s="171">
        <v>2.5</v>
      </c>
      <c r="H401" s="172" t="s">
        <v>1954</v>
      </c>
      <c r="I401" s="251"/>
      <c r="J401" s="538"/>
      <c r="K401" s="538"/>
      <c r="L401" s="168"/>
    </row>
    <row r="402" spans="1:12" s="149" customFormat="1" ht="30" x14ac:dyDescent="0.25">
      <c r="A402" s="1266"/>
      <c r="B402" s="1260"/>
      <c r="C402" s="945"/>
      <c r="D402" s="945"/>
      <c r="E402" s="170" t="s">
        <v>1675</v>
      </c>
      <c r="F402" s="939" t="s">
        <v>1676</v>
      </c>
      <c r="G402" s="171">
        <v>3.35</v>
      </c>
      <c r="H402" s="172" t="s">
        <v>1955</v>
      </c>
      <c r="I402" s="251"/>
      <c r="J402" s="538"/>
      <c r="K402" s="538"/>
      <c r="L402" s="168"/>
    </row>
    <row r="403" spans="1:12" s="149" customFormat="1" ht="30" x14ac:dyDescent="0.25">
      <c r="A403" s="1266"/>
      <c r="B403" s="1260"/>
      <c r="C403" s="945"/>
      <c r="D403" s="945"/>
      <c r="E403" s="170" t="s">
        <v>1678</v>
      </c>
      <c r="F403" s="933" t="s">
        <v>1679</v>
      </c>
      <c r="G403" s="171">
        <v>3.75</v>
      </c>
      <c r="H403" s="172" t="s">
        <v>1956</v>
      </c>
      <c r="I403" s="251"/>
      <c r="J403" s="538"/>
      <c r="K403" s="538"/>
      <c r="L403" s="263"/>
    </row>
    <row r="404" spans="1:12" s="149" customFormat="1" ht="15.75" thickBot="1" x14ac:dyDescent="0.3">
      <c r="A404" s="1267"/>
      <c r="B404" s="1278"/>
      <c r="C404" s="265"/>
      <c r="D404" s="265"/>
      <c r="E404" s="266"/>
      <c r="F404" s="267" t="s">
        <v>1548</v>
      </c>
      <c r="G404" s="268"/>
      <c r="H404" s="320" t="s">
        <v>1957</v>
      </c>
      <c r="I404" s="215" t="s">
        <v>1958</v>
      </c>
      <c r="J404" s="217">
        <v>2207.15</v>
      </c>
      <c r="K404" s="217">
        <v>1655.36</v>
      </c>
      <c r="L404" s="323" t="s">
        <v>1959</v>
      </c>
    </row>
    <row r="405" spans="1:12" s="149" customFormat="1" x14ac:dyDescent="0.25">
      <c r="A405" s="1265" t="s">
        <v>1960</v>
      </c>
      <c r="B405" s="1277" t="s">
        <v>1961</v>
      </c>
      <c r="C405" s="1289" t="s">
        <v>1531</v>
      </c>
      <c r="D405" s="1277" t="s">
        <v>1962</v>
      </c>
      <c r="E405" s="324" t="s">
        <v>1901</v>
      </c>
      <c r="F405" s="324" t="s">
        <v>1902</v>
      </c>
      <c r="G405" s="165">
        <v>1.68</v>
      </c>
      <c r="H405" s="166" t="s">
        <v>1535</v>
      </c>
      <c r="I405" s="325"/>
      <c r="J405" s="229"/>
      <c r="K405" s="229"/>
      <c r="L405" s="263"/>
    </row>
    <row r="406" spans="1:12" s="149" customFormat="1" x14ac:dyDescent="0.25">
      <c r="A406" s="1266"/>
      <c r="B406" s="1260"/>
      <c r="C406" s="1290"/>
      <c r="D406" s="1260"/>
      <c r="E406" s="324" t="s">
        <v>1536</v>
      </c>
      <c r="F406" s="324" t="s">
        <v>1537</v>
      </c>
      <c r="G406" s="165">
        <v>1.68</v>
      </c>
      <c r="H406" s="166" t="s">
        <v>1535</v>
      </c>
      <c r="I406" s="325"/>
      <c r="J406" s="229"/>
      <c r="K406" s="229"/>
      <c r="L406" s="263"/>
    </row>
    <row r="407" spans="1:12" s="149" customFormat="1" x14ac:dyDescent="0.25">
      <c r="A407" s="1266"/>
      <c r="B407" s="1260"/>
      <c r="C407" s="1290"/>
      <c r="D407" s="1260"/>
      <c r="E407" s="324" t="s">
        <v>1538</v>
      </c>
      <c r="F407" s="324" t="s">
        <v>1539</v>
      </c>
      <c r="G407" s="165">
        <v>1.68</v>
      </c>
      <c r="H407" s="166" t="s">
        <v>1535</v>
      </c>
      <c r="I407" s="325"/>
      <c r="J407" s="229"/>
      <c r="K407" s="229"/>
      <c r="L407" s="263"/>
    </row>
    <row r="408" spans="1:12" s="149" customFormat="1" x14ac:dyDescent="0.25">
      <c r="A408" s="1266"/>
      <c r="B408" s="1260"/>
      <c r="C408" s="1290"/>
      <c r="D408" s="1260"/>
      <c r="E408" s="226" t="s">
        <v>1540</v>
      </c>
      <c r="F408" s="227" t="s">
        <v>1541</v>
      </c>
      <c r="G408" s="171">
        <v>1.5</v>
      </c>
      <c r="H408" s="166" t="s">
        <v>1535</v>
      </c>
      <c r="I408" s="325"/>
      <c r="J408" s="229"/>
      <c r="K408" s="229"/>
      <c r="L408" s="263"/>
    </row>
    <row r="409" spans="1:12" s="149" customFormat="1" x14ac:dyDescent="0.25">
      <c r="A409" s="1266"/>
      <c r="B409" s="1260"/>
      <c r="C409" s="1290"/>
      <c r="D409" s="1260"/>
      <c r="E409" s="226"/>
      <c r="F409" s="204" t="s">
        <v>1542</v>
      </c>
      <c r="G409" s="171"/>
      <c r="H409" s="172"/>
      <c r="I409" s="326"/>
      <c r="J409" s="535"/>
      <c r="K409" s="535"/>
      <c r="L409" s="181"/>
    </row>
    <row r="410" spans="1:12" s="149" customFormat="1" x14ac:dyDescent="0.25">
      <c r="A410" s="1266"/>
      <c r="B410" s="1260"/>
      <c r="C410" s="1290"/>
      <c r="D410" s="1260"/>
      <c r="E410" s="170" t="s">
        <v>1576</v>
      </c>
      <c r="F410" s="939" t="s">
        <v>1577</v>
      </c>
      <c r="G410" s="171">
        <v>0.31</v>
      </c>
      <c r="H410" s="172" t="s">
        <v>1950</v>
      </c>
      <c r="I410" s="326"/>
      <c r="J410" s="535"/>
      <c r="K410" s="535"/>
      <c r="L410" s="181"/>
    </row>
    <row r="411" spans="1:12" s="149" customFormat="1" x14ac:dyDescent="0.25">
      <c r="A411" s="1266"/>
      <c r="B411" s="1260"/>
      <c r="C411" s="1290"/>
      <c r="D411" s="1260"/>
      <c r="E411" s="170" t="s">
        <v>1828</v>
      </c>
      <c r="F411" s="939" t="s">
        <v>1829</v>
      </c>
      <c r="G411" s="171">
        <v>2</v>
      </c>
      <c r="H411" s="172" t="s">
        <v>1777</v>
      </c>
      <c r="I411" s="170"/>
      <c r="J411" s="535"/>
      <c r="K411" s="535"/>
      <c r="L411" s="181"/>
    </row>
    <row r="412" spans="1:12" s="149" customFormat="1" ht="15.75" thickBot="1" x14ac:dyDescent="0.3">
      <c r="A412" s="1267"/>
      <c r="B412" s="1278"/>
      <c r="C412" s="1291"/>
      <c r="D412" s="1278"/>
      <c r="E412" s="227"/>
      <c r="F412" s="186" t="s">
        <v>1548</v>
      </c>
      <c r="G412" s="327"/>
      <c r="H412" s="253" t="s">
        <v>1963</v>
      </c>
      <c r="I412" s="253" t="s">
        <v>1964</v>
      </c>
      <c r="J412" s="537">
        <v>698.11</v>
      </c>
      <c r="K412" s="537">
        <v>523.58000000000004</v>
      </c>
      <c r="L412" s="328">
        <v>1</v>
      </c>
    </row>
    <row r="413" spans="1:12" s="149" customFormat="1" x14ac:dyDescent="0.25">
      <c r="A413" s="1265" t="s">
        <v>1965</v>
      </c>
      <c r="B413" s="1277" t="s">
        <v>1966</v>
      </c>
      <c r="C413" s="293" t="s">
        <v>1807</v>
      </c>
      <c r="D413" s="192" t="s">
        <v>1967</v>
      </c>
      <c r="E413" s="321" t="s">
        <v>1901</v>
      </c>
      <c r="F413" s="321" t="s">
        <v>1902</v>
      </c>
      <c r="G413" s="193">
        <v>1.68</v>
      </c>
      <c r="H413" s="940" t="s">
        <v>1535</v>
      </c>
      <c r="I413" s="329"/>
      <c r="J413" s="551"/>
      <c r="K413" s="551"/>
      <c r="L413" s="195"/>
    </row>
    <row r="414" spans="1:12" s="149" customFormat="1" x14ac:dyDescent="0.25">
      <c r="A414" s="1266"/>
      <c r="B414" s="1260"/>
      <c r="C414" s="172" t="s">
        <v>1968</v>
      </c>
      <c r="D414" s="939" t="s">
        <v>1969</v>
      </c>
      <c r="E414" s="170" t="s">
        <v>1536</v>
      </c>
      <c r="F414" s="933" t="s">
        <v>1537</v>
      </c>
      <c r="G414" s="182">
        <v>1.68</v>
      </c>
      <c r="H414" s="183" t="s">
        <v>1535</v>
      </c>
      <c r="I414" s="330"/>
      <c r="J414" s="552"/>
      <c r="K414" s="552"/>
      <c r="L414" s="196"/>
    </row>
    <row r="415" spans="1:12" s="149" customFormat="1" x14ac:dyDescent="0.25">
      <c r="A415" s="1266"/>
      <c r="B415" s="1260"/>
      <c r="C415" s="167"/>
      <c r="D415" s="331"/>
      <c r="E415" s="170" t="s">
        <v>1538</v>
      </c>
      <c r="F415" s="939" t="s">
        <v>1539</v>
      </c>
      <c r="G415" s="171">
        <v>1.68</v>
      </c>
      <c r="H415" s="172" t="s">
        <v>1535</v>
      </c>
      <c r="I415" s="330"/>
      <c r="J415" s="552"/>
      <c r="K415" s="552"/>
      <c r="L415" s="196"/>
    </row>
    <row r="416" spans="1:12" s="149" customFormat="1" x14ac:dyDescent="0.25">
      <c r="A416" s="1266"/>
      <c r="B416" s="1260"/>
      <c r="C416" s="167"/>
      <c r="D416" s="331"/>
      <c r="E416" s="170" t="s">
        <v>1903</v>
      </c>
      <c r="F416" s="939" t="s">
        <v>1904</v>
      </c>
      <c r="G416" s="171">
        <v>1.18</v>
      </c>
      <c r="H416" s="172" t="s">
        <v>1827</v>
      </c>
      <c r="I416" s="330"/>
      <c r="J416" s="552"/>
      <c r="K416" s="552"/>
      <c r="L416" s="196"/>
    </row>
    <row r="417" spans="1:12" s="149" customFormat="1" x14ac:dyDescent="0.25">
      <c r="A417" s="1266"/>
      <c r="B417" s="1260"/>
      <c r="C417" s="167"/>
      <c r="D417" s="331"/>
      <c r="E417" s="170" t="s">
        <v>1557</v>
      </c>
      <c r="F417" s="939" t="s">
        <v>1558</v>
      </c>
      <c r="G417" s="171">
        <v>1.18</v>
      </c>
      <c r="H417" s="172" t="s">
        <v>1827</v>
      </c>
      <c r="I417" s="330"/>
      <c r="J417" s="552"/>
      <c r="K417" s="552"/>
      <c r="L417" s="196"/>
    </row>
    <row r="418" spans="1:12" s="149" customFormat="1" x14ac:dyDescent="0.25">
      <c r="A418" s="1266"/>
      <c r="B418" s="1260"/>
      <c r="C418" s="167"/>
      <c r="D418" s="331"/>
      <c r="E418" s="170" t="s">
        <v>1559</v>
      </c>
      <c r="F418" s="939" t="s">
        <v>1560</v>
      </c>
      <c r="G418" s="171">
        <v>1.18</v>
      </c>
      <c r="H418" s="172" t="s">
        <v>1827</v>
      </c>
      <c r="I418" s="330"/>
      <c r="J418" s="552"/>
      <c r="K418" s="552"/>
      <c r="L418" s="196"/>
    </row>
    <row r="419" spans="1:12" s="149" customFormat="1" x14ac:dyDescent="0.25">
      <c r="A419" s="1266"/>
      <c r="B419" s="1260"/>
      <c r="C419" s="332"/>
      <c r="D419" s="236"/>
      <c r="E419" s="170"/>
      <c r="F419" s="333" t="s">
        <v>1792</v>
      </c>
      <c r="G419" s="148"/>
      <c r="H419" s="166"/>
      <c r="I419" s="166"/>
      <c r="J419" s="538"/>
      <c r="K419" s="538"/>
      <c r="L419" s="334"/>
    </row>
    <row r="420" spans="1:12" s="149" customFormat="1" x14ac:dyDescent="0.25">
      <c r="A420" s="1266"/>
      <c r="B420" s="1260"/>
      <c r="C420" s="941"/>
      <c r="D420" s="930"/>
      <c r="E420" s="938" t="s">
        <v>1567</v>
      </c>
      <c r="F420" s="937" t="s">
        <v>1568</v>
      </c>
      <c r="G420" s="203">
        <v>0.93</v>
      </c>
      <c r="H420" s="172" t="s">
        <v>1564</v>
      </c>
      <c r="I420" s="172"/>
      <c r="J420" s="535"/>
      <c r="K420" s="535"/>
      <c r="L420" s="335"/>
    </row>
    <row r="421" spans="1:12" s="149" customFormat="1" x14ac:dyDescent="0.25">
      <c r="A421" s="1266"/>
      <c r="B421" s="1260"/>
      <c r="C421" s="941"/>
      <c r="D421" s="930"/>
      <c r="E421" s="170"/>
      <c r="F421" s="177" t="s">
        <v>1572</v>
      </c>
      <c r="G421" s="171"/>
      <c r="H421" s="172"/>
      <c r="I421" s="172"/>
      <c r="J421" s="535"/>
      <c r="K421" s="535"/>
      <c r="L421" s="335"/>
    </row>
    <row r="422" spans="1:12" s="149" customFormat="1" x14ac:dyDescent="0.25">
      <c r="A422" s="1266"/>
      <c r="B422" s="1260"/>
      <c r="C422" s="941"/>
      <c r="D422" s="930"/>
      <c r="E422" s="170" t="s">
        <v>1576</v>
      </c>
      <c r="F422" s="939" t="s">
        <v>1577</v>
      </c>
      <c r="G422" s="171">
        <v>0.31</v>
      </c>
      <c r="H422" s="172" t="s">
        <v>1827</v>
      </c>
      <c r="I422" s="172"/>
      <c r="J422" s="535"/>
      <c r="K422" s="535"/>
      <c r="L422" s="335"/>
    </row>
    <row r="423" spans="1:12" s="149" customFormat="1" x14ac:dyDescent="0.25">
      <c r="A423" s="1266"/>
      <c r="B423" s="1260"/>
      <c r="C423" s="941"/>
      <c r="D423" s="930"/>
      <c r="E423" s="170" t="s">
        <v>1828</v>
      </c>
      <c r="F423" s="939" t="s">
        <v>1829</v>
      </c>
      <c r="G423" s="171">
        <v>2</v>
      </c>
      <c r="H423" s="172" t="s">
        <v>1777</v>
      </c>
      <c r="I423" s="172"/>
      <c r="J423" s="535"/>
      <c r="K423" s="535"/>
      <c r="L423" s="335"/>
    </row>
    <row r="424" spans="1:12" s="149" customFormat="1" ht="30" x14ac:dyDescent="0.25">
      <c r="A424" s="1266"/>
      <c r="B424" s="1260"/>
      <c r="C424" s="941"/>
      <c r="D424" s="930"/>
      <c r="E424" s="939" t="s">
        <v>1830</v>
      </c>
      <c r="F424" s="939" t="s">
        <v>1831</v>
      </c>
      <c r="G424" s="171">
        <v>0.45</v>
      </c>
      <c r="H424" s="172" t="s">
        <v>1585</v>
      </c>
      <c r="I424" s="172"/>
      <c r="J424" s="535"/>
      <c r="K424" s="535"/>
      <c r="L424" s="335"/>
    </row>
    <row r="425" spans="1:12" s="149" customFormat="1" ht="30" x14ac:dyDescent="0.25">
      <c r="A425" s="1266"/>
      <c r="B425" s="1260"/>
      <c r="C425" s="936"/>
      <c r="D425" s="930"/>
      <c r="E425" s="939" t="s">
        <v>1832</v>
      </c>
      <c r="F425" s="939" t="s">
        <v>1833</v>
      </c>
      <c r="G425" s="171">
        <v>2</v>
      </c>
      <c r="H425" s="172" t="s">
        <v>1585</v>
      </c>
      <c r="I425" s="172"/>
      <c r="J425" s="535"/>
      <c r="K425" s="535"/>
      <c r="L425" s="335"/>
    </row>
    <row r="426" spans="1:12" s="149" customFormat="1" x14ac:dyDescent="0.25">
      <c r="A426" s="1266"/>
      <c r="B426" s="1260"/>
      <c r="C426" s="936"/>
      <c r="D426" s="930"/>
      <c r="E426" s="170" t="s">
        <v>1861</v>
      </c>
      <c r="F426" s="939" t="s">
        <v>1970</v>
      </c>
      <c r="G426" s="171"/>
      <c r="H426" s="172"/>
      <c r="I426" s="183"/>
      <c r="J426" s="536"/>
      <c r="K426" s="536"/>
      <c r="L426" s="336"/>
    </row>
    <row r="427" spans="1:12" s="149" customFormat="1" x14ac:dyDescent="0.25">
      <c r="A427" s="1266"/>
      <c r="B427" s="1260"/>
      <c r="C427" s="936"/>
      <c r="D427" s="930"/>
      <c r="E427" s="170" t="s">
        <v>1546</v>
      </c>
      <c r="F427" s="939" t="s">
        <v>1547</v>
      </c>
      <c r="G427" s="203">
        <v>0.3</v>
      </c>
      <c r="H427" s="938" t="s">
        <v>1564</v>
      </c>
      <c r="I427" s="337"/>
      <c r="J427" s="536"/>
      <c r="K427" s="536"/>
      <c r="L427" s="336"/>
    </row>
    <row r="428" spans="1:12" s="149" customFormat="1" ht="30" x14ac:dyDescent="0.25">
      <c r="A428" s="1266"/>
      <c r="B428" s="1260"/>
      <c r="C428" s="936"/>
      <c r="D428" s="930"/>
      <c r="E428" s="170" t="s">
        <v>1834</v>
      </c>
      <c r="F428" s="939" t="s">
        <v>1869</v>
      </c>
      <c r="G428" s="171">
        <v>0.25</v>
      </c>
      <c r="H428" s="172" t="s">
        <v>1585</v>
      </c>
      <c r="I428" s="337"/>
      <c r="J428" s="536"/>
      <c r="K428" s="536"/>
      <c r="L428" s="336"/>
    </row>
    <row r="429" spans="1:12" s="149" customFormat="1" ht="15.75" thickBot="1" x14ac:dyDescent="0.3">
      <c r="A429" s="1267"/>
      <c r="B429" s="1278"/>
      <c r="C429" s="338"/>
      <c r="D429" s="931"/>
      <c r="E429" s="244"/>
      <c r="F429" s="339" t="s">
        <v>1548</v>
      </c>
      <c r="G429" s="340"/>
      <c r="H429" s="215" t="s">
        <v>1750</v>
      </c>
      <c r="I429" s="215" t="s">
        <v>1971</v>
      </c>
      <c r="J429" s="285">
        <v>1111.33</v>
      </c>
      <c r="K429" s="285">
        <v>833.5</v>
      </c>
      <c r="L429" s="286" t="s">
        <v>1787</v>
      </c>
    </row>
    <row r="430" spans="1:12" s="149" customFormat="1" x14ac:dyDescent="0.25">
      <c r="A430" s="1265" t="s">
        <v>1972</v>
      </c>
      <c r="B430" s="1277" t="s">
        <v>1973</v>
      </c>
      <c r="C430" s="293" t="s">
        <v>1811</v>
      </c>
      <c r="D430" s="192" t="s">
        <v>1812</v>
      </c>
      <c r="E430" s="321" t="s">
        <v>1901</v>
      </c>
      <c r="F430" s="321" t="s">
        <v>1902</v>
      </c>
      <c r="G430" s="193">
        <v>1.68</v>
      </c>
      <c r="H430" s="940" t="s">
        <v>1535</v>
      </c>
      <c r="I430" s="341"/>
      <c r="J430" s="221"/>
      <c r="K430" s="221"/>
      <c r="L430" s="195"/>
    </row>
    <row r="431" spans="1:12" s="149" customFormat="1" x14ac:dyDescent="0.25">
      <c r="A431" s="1266"/>
      <c r="B431" s="1260"/>
      <c r="C431" s="172" t="s">
        <v>1813</v>
      </c>
      <c r="D431" s="939" t="s">
        <v>1814</v>
      </c>
      <c r="E431" s="943" t="s">
        <v>1536</v>
      </c>
      <c r="F431" s="933" t="s">
        <v>1537</v>
      </c>
      <c r="G431" s="182">
        <v>1.68</v>
      </c>
      <c r="H431" s="183" t="s">
        <v>1535</v>
      </c>
      <c r="I431" s="342"/>
      <c r="J431" s="224"/>
      <c r="K431" s="224"/>
      <c r="L431" s="196"/>
    </row>
    <row r="432" spans="1:12" s="149" customFormat="1" x14ac:dyDescent="0.25">
      <c r="A432" s="1266"/>
      <c r="B432" s="1260"/>
      <c r="C432" s="936"/>
      <c r="D432" s="930"/>
      <c r="E432" s="170" t="s">
        <v>1538</v>
      </c>
      <c r="F432" s="939" t="s">
        <v>1539</v>
      </c>
      <c r="G432" s="171">
        <v>1.68</v>
      </c>
      <c r="H432" s="172" t="s">
        <v>1535</v>
      </c>
      <c r="I432" s="342"/>
      <c r="J432" s="224"/>
      <c r="K432" s="224"/>
      <c r="L432" s="196"/>
    </row>
    <row r="433" spans="1:12" s="149" customFormat="1" x14ac:dyDescent="0.25">
      <c r="A433" s="1266"/>
      <c r="B433" s="1260"/>
      <c r="C433" s="936"/>
      <c r="D433" s="930"/>
      <c r="E433" s="170" t="s">
        <v>1903</v>
      </c>
      <c r="F433" s="939" t="s">
        <v>1904</v>
      </c>
      <c r="G433" s="171">
        <v>1.18</v>
      </c>
      <c r="H433" s="172" t="s">
        <v>1827</v>
      </c>
      <c r="I433" s="342"/>
      <c r="J433" s="224"/>
      <c r="K433" s="224"/>
      <c r="L433" s="196"/>
    </row>
    <row r="434" spans="1:12" s="149" customFormat="1" x14ac:dyDescent="0.25">
      <c r="A434" s="1266"/>
      <c r="B434" s="1260"/>
      <c r="C434" s="936"/>
      <c r="D434" s="930"/>
      <c r="E434" s="170" t="s">
        <v>1557</v>
      </c>
      <c r="F434" s="939" t="s">
        <v>1558</v>
      </c>
      <c r="G434" s="171">
        <v>1.18</v>
      </c>
      <c r="H434" s="172" t="s">
        <v>1827</v>
      </c>
      <c r="I434" s="342"/>
      <c r="J434" s="224"/>
      <c r="K434" s="224"/>
      <c r="L434" s="196"/>
    </row>
    <row r="435" spans="1:12" s="149" customFormat="1" x14ac:dyDescent="0.25">
      <c r="A435" s="1266"/>
      <c r="B435" s="1260"/>
      <c r="C435" s="936"/>
      <c r="D435" s="930"/>
      <c r="E435" s="170" t="s">
        <v>1559</v>
      </c>
      <c r="F435" s="939" t="s">
        <v>1560</v>
      </c>
      <c r="G435" s="171">
        <v>1.18</v>
      </c>
      <c r="H435" s="172" t="s">
        <v>1827</v>
      </c>
      <c r="I435" s="342"/>
      <c r="J435" s="224"/>
      <c r="K435" s="224"/>
      <c r="L435" s="196"/>
    </row>
    <row r="436" spans="1:12" s="149" customFormat="1" x14ac:dyDescent="0.25">
      <c r="A436" s="1266"/>
      <c r="B436" s="1260"/>
      <c r="C436" s="236"/>
      <c r="D436" s="930"/>
      <c r="E436" s="939"/>
      <c r="F436" s="343" t="s">
        <v>1561</v>
      </c>
      <c r="G436" s="344"/>
      <c r="H436" s="937"/>
      <c r="I436" s="937"/>
      <c r="J436" s="553"/>
      <c r="K436" s="553"/>
      <c r="L436" s="263"/>
    </row>
    <row r="437" spans="1:12" s="149" customFormat="1" x14ac:dyDescent="0.25">
      <c r="A437" s="1266"/>
      <c r="B437" s="1260"/>
      <c r="C437" s="941"/>
      <c r="D437" s="930"/>
      <c r="E437" s="938" t="s">
        <v>1567</v>
      </c>
      <c r="F437" s="937" t="s">
        <v>1568</v>
      </c>
      <c r="G437" s="203">
        <v>0.93</v>
      </c>
      <c r="H437" s="172" t="s">
        <v>1827</v>
      </c>
      <c r="I437" s="172"/>
      <c r="J437" s="535"/>
      <c r="K437" s="535"/>
      <c r="L437" s="173"/>
    </row>
    <row r="438" spans="1:12" s="149" customFormat="1" x14ac:dyDescent="0.25">
      <c r="A438" s="1266"/>
      <c r="B438" s="1260"/>
      <c r="C438" s="941"/>
      <c r="D438" s="930"/>
      <c r="E438" s="939"/>
      <c r="F438" s="345" t="s">
        <v>1542</v>
      </c>
      <c r="G438" s="346"/>
      <c r="H438" s="172"/>
      <c r="I438" s="172"/>
      <c r="J438" s="535"/>
      <c r="K438" s="535"/>
      <c r="L438" s="173"/>
    </row>
    <row r="439" spans="1:12" s="149" customFormat="1" x14ac:dyDescent="0.25">
      <c r="A439" s="1266"/>
      <c r="B439" s="1260"/>
      <c r="C439" s="941"/>
      <c r="D439" s="930"/>
      <c r="E439" s="170" t="s">
        <v>1576</v>
      </c>
      <c r="F439" s="939" t="s">
        <v>1577</v>
      </c>
      <c r="G439" s="171">
        <v>0.31</v>
      </c>
      <c r="H439" s="172" t="s">
        <v>1950</v>
      </c>
      <c r="I439" s="166"/>
      <c r="J439" s="538"/>
      <c r="K439" s="538"/>
      <c r="L439" s="168"/>
    </row>
    <row r="440" spans="1:12" s="149" customFormat="1" x14ac:dyDescent="0.25">
      <c r="A440" s="1266"/>
      <c r="B440" s="1260"/>
      <c r="C440" s="941"/>
      <c r="D440" s="930"/>
      <c r="E440" s="170" t="s">
        <v>1579</v>
      </c>
      <c r="F440" s="939" t="s">
        <v>1580</v>
      </c>
      <c r="G440" s="171">
        <v>0.5</v>
      </c>
      <c r="H440" s="172" t="s">
        <v>1585</v>
      </c>
      <c r="I440" s="166"/>
      <c r="J440" s="538"/>
      <c r="K440" s="538"/>
      <c r="L440" s="168"/>
    </row>
    <row r="441" spans="1:12" s="149" customFormat="1" ht="30" x14ac:dyDescent="0.25">
      <c r="A441" s="1266"/>
      <c r="B441" s="1260"/>
      <c r="C441" s="936"/>
      <c r="D441" s="930"/>
      <c r="E441" s="939" t="s">
        <v>1830</v>
      </c>
      <c r="F441" s="939" t="s">
        <v>1831</v>
      </c>
      <c r="G441" s="171">
        <v>0.45</v>
      </c>
      <c r="H441" s="172" t="s">
        <v>1578</v>
      </c>
      <c r="I441" s="172"/>
      <c r="J441" s="535"/>
      <c r="K441" s="535"/>
      <c r="L441" s="173"/>
    </row>
    <row r="442" spans="1:12" s="149" customFormat="1" ht="30" x14ac:dyDescent="0.25">
      <c r="A442" s="1266"/>
      <c r="B442" s="1260"/>
      <c r="C442" s="941"/>
      <c r="D442" s="930"/>
      <c r="E442" s="939" t="s">
        <v>1832</v>
      </c>
      <c r="F442" s="939" t="s">
        <v>1833</v>
      </c>
      <c r="G442" s="171">
        <v>2</v>
      </c>
      <c r="H442" s="172" t="s">
        <v>1578</v>
      </c>
      <c r="I442" s="172"/>
      <c r="J442" s="535"/>
      <c r="K442" s="535"/>
      <c r="L442" s="173"/>
    </row>
    <row r="443" spans="1:12" s="149" customFormat="1" ht="30" x14ac:dyDescent="0.25">
      <c r="A443" s="1266"/>
      <c r="B443" s="1260"/>
      <c r="C443" s="941"/>
      <c r="D443" s="930"/>
      <c r="E443" s="939" t="s">
        <v>1974</v>
      </c>
      <c r="F443" s="939" t="s">
        <v>1975</v>
      </c>
      <c r="G443" s="346">
        <v>0.99</v>
      </c>
      <c r="H443" s="172" t="s">
        <v>1578</v>
      </c>
      <c r="I443" s="172"/>
      <c r="J443" s="535"/>
      <c r="K443" s="535"/>
      <c r="L443" s="173"/>
    </row>
    <row r="444" spans="1:12" s="149" customFormat="1" x14ac:dyDescent="0.25">
      <c r="A444" s="1266"/>
      <c r="B444" s="1260"/>
      <c r="C444" s="936"/>
      <c r="D444" s="347"/>
      <c r="E444" s="170" t="s">
        <v>1546</v>
      </c>
      <c r="F444" s="939" t="s">
        <v>1547</v>
      </c>
      <c r="G444" s="203">
        <v>0.3</v>
      </c>
      <c r="H444" s="938" t="s">
        <v>1556</v>
      </c>
      <c r="I444" s="172"/>
      <c r="J444" s="535"/>
      <c r="K444" s="535"/>
      <c r="L444" s="173"/>
    </row>
    <row r="445" spans="1:12" s="149" customFormat="1" x14ac:dyDescent="0.25">
      <c r="A445" s="1266"/>
      <c r="B445" s="1260"/>
      <c r="C445" s="936"/>
      <c r="D445" s="930"/>
      <c r="E445" s="170" t="s">
        <v>1620</v>
      </c>
      <c r="F445" s="934" t="s">
        <v>1621</v>
      </c>
      <c r="G445" s="165">
        <v>1</v>
      </c>
      <c r="H445" s="166" t="s">
        <v>1556</v>
      </c>
      <c r="I445" s="172"/>
      <c r="J445" s="535"/>
      <c r="K445" s="535"/>
      <c r="L445" s="173"/>
    </row>
    <row r="446" spans="1:12" s="149" customFormat="1" x14ac:dyDescent="0.25">
      <c r="A446" s="1266"/>
      <c r="B446" s="1260"/>
      <c r="C446" s="941"/>
      <c r="D446" s="930"/>
      <c r="E446" s="226" t="s">
        <v>1976</v>
      </c>
      <c r="F446" s="226" t="s">
        <v>1977</v>
      </c>
      <c r="G446" s="346">
        <v>0.31</v>
      </c>
      <c r="H446" s="172" t="s">
        <v>1978</v>
      </c>
      <c r="I446" s="172"/>
      <c r="J446" s="535"/>
      <c r="K446" s="535"/>
      <c r="L446" s="173"/>
    </row>
    <row r="447" spans="1:12" s="149" customFormat="1" ht="30" x14ac:dyDescent="0.25">
      <c r="A447" s="1266"/>
      <c r="B447" s="1260"/>
      <c r="C447" s="348"/>
      <c r="D447" s="349"/>
      <c r="E447" s="170" t="s">
        <v>1834</v>
      </c>
      <c r="F447" s="939" t="s">
        <v>1869</v>
      </c>
      <c r="G447" s="171">
        <v>0.25</v>
      </c>
      <c r="H447" s="172" t="s">
        <v>1585</v>
      </c>
      <c r="I447" s="172"/>
      <c r="J447" s="535"/>
      <c r="K447" s="535"/>
      <c r="L447" s="173"/>
    </row>
    <row r="448" spans="1:12" s="149" customFormat="1" ht="15.75" thickBot="1" x14ac:dyDescent="0.3">
      <c r="A448" s="1267"/>
      <c r="B448" s="1278"/>
      <c r="C448" s="350"/>
      <c r="D448" s="351"/>
      <c r="E448" s="352"/>
      <c r="F448" s="339" t="s">
        <v>1548</v>
      </c>
      <c r="G448" s="340"/>
      <c r="H448" s="215" t="s">
        <v>1785</v>
      </c>
      <c r="I448" s="215" t="s">
        <v>1979</v>
      </c>
      <c r="J448" s="285">
        <v>1331.34</v>
      </c>
      <c r="K448" s="285">
        <v>998.51</v>
      </c>
      <c r="L448" s="286" t="s">
        <v>1787</v>
      </c>
    </row>
    <row r="449" spans="1:12" s="149" customFormat="1" x14ac:dyDescent="0.25">
      <c r="A449" s="1265" t="s">
        <v>1980</v>
      </c>
      <c r="B449" s="1277" t="s">
        <v>1981</v>
      </c>
      <c r="C449" s="353" t="s">
        <v>1982</v>
      </c>
      <c r="D449" s="354" t="s">
        <v>1983</v>
      </c>
      <c r="E449" s="321" t="s">
        <v>1901</v>
      </c>
      <c r="F449" s="321" t="s">
        <v>1902</v>
      </c>
      <c r="G449" s="193">
        <v>1.68</v>
      </c>
      <c r="H449" s="940" t="s">
        <v>1535</v>
      </c>
      <c r="I449" s="341"/>
      <c r="J449" s="221"/>
      <c r="K449" s="221"/>
      <c r="L449" s="258"/>
    </row>
    <row r="450" spans="1:12" s="149" customFormat="1" x14ac:dyDescent="0.25">
      <c r="A450" s="1266"/>
      <c r="B450" s="1260"/>
      <c r="C450" s="311" t="s">
        <v>1984</v>
      </c>
      <c r="D450" s="206" t="s">
        <v>1818</v>
      </c>
      <c r="E450" s="170" t="s">
        <v>1536</v>
      </c>
      <c r="F450" s="939" t="s">
        <v>1537</v>
      </c>
      <c r="G450" s="171">
        <v>1.68</v>
      </c>
      <c r="H450" s="172" t="s">
        <v>1535</v>
      </c>
      <c r="I450" s="342"/>
      <c r="J450" s="224"/>
      <c r="K450" s="224"/>
      <c r="L450" s="181"/>
    </row>
    <row r="451" spans="1:12" s="149" customFormat="1" x14ac:dyDescent="0.25">
      <c r="A451" s="1266"/>
      <c r="B451" s="1260"/>
      <c r="C451" s="348"/>
      <c r="D451" s="349"/>
      <c r="E451" s="170" t="s">
        <v>1538</v>
      </c>
      <c r="F451" s="939" t="s">
        <v>1539</v>
      </c>
      <c r="G451" s="171">
        <v>1.68</v>
      </c>
      <c r="H451" s="172" t="s">
        <v>1535</v>
      </c>
      <c r="I451" s="342"/>
      <c r="J451" s="224"/>
      <c r="K451" s="224"/>
      <c r="L451" s="181"/>
    </row>
    <row r="452" spans="1:12" s="149" customFormat="1" x14ac:dyDescent="0.25">
      <c r="A452" s="1266"/>
      <c r="B452" s="1260"/>
      <c r="C452" s="348"/>
      <c r="D452" s="349"/>
      <c r="E452" s="170" t="s">
        <v>1903</v>
      </c>
      <c r="F452" s="939" t="s">
        <v>1904</v>
      </c>
      <c r="G452" s="171">
        <v>1.18</v>
      </c>
      <c r="H452" s="172" t="s">
        <v>1594</v>
      </c>
      <c r="I452" s="342"/>
      <c r="J452" s="224"/>
      <c r="K452" s="224"/>
      <c r="L452" s="181"/>
    </row>
    <row r="453" spans="1:12" s="149" customFormat="1" x14ac:dyDescent="0.25">
      <c r="A453" s="1266"/>
      <c r="B453" s="1260"/>
      <c r="C453" s="271"/>
      <c r="D453" s="349"/>
      <c r="E453" s="170" t="s">
        <v>1557</v>
      </c>
      <c r="F453" s="939" t="s">
        <v>1558</v>
      </c>
      <c r="G453" s="171">
        <v>1.18</v>
      </c>
      <c r="H453" s="172" t="s">
        <v>1594</v>
      </c>
      <c r="I453" s="342"/>
      <c r="J453" s="224"/>
      <c r="K453" s="224"/>
      <c r="L453" s="181"/>
    </row>
    <row r="454" spans="1:12" s="149" customFormat="1" x14ac:dyDescent="0.25">
      <c r="A454" s="1266"/>
      <c r="B454" s="1260"/>
      <c r="C454" s="271"/>
      <c r="D454" s="349"/>
      <c r="E454" s="170" t="s">
        <v>1559</v>
      </c>
      <c r="F454" s="939" t="s">
        <v>1560</v>
      </c>
      <c r="G454" s="171">
        <v>1.18</v>
      </c>
      <c r="H454" s="172" t="s">
        <v>1594</v>
      </c>
      <c r="I454" s="342"/>
      <c r="J454" s="224"/>
      <c r="K454" s="224"/>
      <c r="L454" s="181"/>
    </row>
    <row r="455" spans="1:12" s="149" customFormat="1" x14ac:dyDescent="0.25">
      <c r="A455" s="1266"/>
      <c r="B455" s="1260"/>
      <c r="C455" s="355"/>
      <c r="D455" s="236"/>
      <c r="E455" s="206"/>
      <c r="F455" s="345" t="s">
        <v>1561</v>
      </c>
      <c r="G455" s="203"/>
      <c r="H455" s="172"/>
      <c r="I455" s="172"/>
      <c r="J455" s="538"/>
      <c r="K455" s="538"/>
      <c r="L455" s="356"/>
    </row>
    <row r="456" spans="1:12" s="149" customFormat="1" x14ac:dyDescent="0.25">
      <c r="A456" s="1266"/>
      <c r="B456" s="1260"/>
      <c r="C456" s="312"/>
      <c r="D456" s="349"/>
      <c r="E456" s="938" t="s">
        <v>1567</v>
      </c>
      <c r="F456" s="937" t="s">
        <v>1568</v>
      </c>
      <c r="G456" s="203">
        <v>0.93</v>
      </c>
      <c r="H456" s="172" t="s">
        <v>1556</v>
      </c>
      <c r="I456" s="166"/>
      <c r="J456" s="538"/>
      <c r="K456" s="538"/>
      <c r="L456" s="357"/>
    </row>
    <row r="457" spans="1:12" s="149" customFormat="1" x14ac:dyDescent="0.25">
      <c r="A457" s="1266"/>
      <c r="B457" s="1260"/>
      <c r="C457" s="312"/>
      <c r="D457" s="349"/>
      <c r="E457" s="206"/>
      <c r="F457" s="343" t="s">
        <v>1542</v>
      </c>
      <c r="G457" s="344"/>
      <c r="H457" s="358"/>
      <c r="I457" s="358"/>
      <c r="J457" s="229"/>
      <c r="K457" s="229"/>
      <c r="L457" s="357"/>
    </row>
    <row r="458" spans="1:12" s="149" customFormat="1" x14ac:dyDescent="0.25">
      <c r="A458" s="1266"/>
      <c r="B458" s="1260"/>
      <c r="C458" s="312"/>
      <c r="D458" s="349"/>
      <c r="E458" s="170" t="s">
        <v>1576</v>
      </c>
      <c r="F458" s="939" t="s">
        <v>1577</v>
      </c>
      <c r="G458" s="171">
        <v>0.31</v>
      </c>
      <c r="H458" s="172" t="s">
        <v>1950</v>
      </c>
      <c r="I458" s="358"/>
      <c r="J458" s="229"/>
      <c r="K458" s="229"/>
      <c r="L458" s="357"/>
    </row>
    <row r="459" spans="1:12" s="149" customFormat="1" x14ac:dyDescent="0.25">
      <c r="A459" s="1266"/>
      <c r="B459" s="1260"/>
      <c r="C459" s="312"/>
      <c r="D459" s="347"/>
      <c r="E459" s="170" t="s">
        <v>1546</v>
      </c>
      <c r="F459" s="939" t="s">
        <v>1547</v>
      </c>
      <c r="G459" s="203">
        <v>0.3</v>
      </c>
      <c r="H459" s="938" t="s">
        <v>1556</v>
      </c>
      <c r="I459" s="172"/>
      <c r="J459" s="535"/>
      <c r="K459" s="535"/>
      <c r="L459" s="357"/>
    </row>
    <row r="460" spans="1:12" s="149" customFormat="1" x14ac:dyDescent="0.25">
      <c r="A460" s="1266"/>
      <c r="B460" s="1260"/>
      <c r="C460" s="312"/>
      <c r="D460" s="296"/>
      <c r="E460" s="170" t="s">
        <v>1828</v>
      </c>
      <c r="F460" s="939" t="s">
        <v>1829</v>
      </c>
      <c r="G460" s="171">
        <v>2</v>
      </c>
      <c r="H460" s="172" t="s">
        <v>1777</v>
      </c>
      <c r="I460" s="172"/>
      <c r="J460" s="535"/>
      <c r="K460" s="535"/>
      <c r="L460" s="359"/>
    </row>
    <row r="461" spans="1:12" s="149" customFormat="1" ht="15.75" thickBot="1" x14ac:dyDescent="0.3">
      <c r="A461" s="1267"/>
      <c r="B461" s="1278"/>
      <c r="C461" s="360"/>
      <c r="D461" s="299"/>
      <c r="E461" s="361"/>
      <c r="F461" s="267" t="s">
        <v>1548</v>
      </c>
      <c r="G461" s="362"/>
      <c r="H461" s="215" t="s">
        <v>1750</v>
      </c>
      <c r="I461" s="363">
        <v>5.91</v>
      </c>
      <c r="J461" s="364">
        <v>833.5</v>
      </c>
      <c r="K461" s="364">
        <v>625.12</v>
      </c>
      <c r="L461" s="286" t="s">
        <v>1787</v>
      </c>
    </row>
    <row r="462" spans="1:12" s="149" customFormat="1" x14ac:dyDescent="0.25">
      <c r="A462" s="1265" t="s">
        <v>1985</v>
      </c>
      <c r="B462" s="1277" t="s">
        <v>1986</v>
      </c>
      <c r="C462" s="365" t="s">
        <v>1884</v>
      </c>
      <c r="D462" s="354" t="s">
        <v>1885</v>
      </c>
      <c r="E462" s="309" t="s">
        <v>1987</v>
      </c>
      <c r="F462" s="321" t="s">
        <v>1988</v>
      </c>
      <c r="G462" s="193">
        <v>1.3</v>
      </c>
      <c r="H462" s="940" t="s">
        <v>1827</v>
      </c>
      <c r="I462" s="366"/>
      <c r="J462" s="554"/>
      <c r="K462" s="554"/>
      <c r="L462" s="367"/>
    </row>
    <row r="463" spans="1:12" s="149" customFormat="1" x14ac:dyDescent="0.25">
      <c r="A463" s="1266"/>
      <c r="B463" s="1260"/>
      <c r="C463" s="368" t="s">
        <v>1888</v>
      </c>
      <c r="D463" s="207" t="s">
        <v>1889</v>
      </c>
      <c r="E463" s="226" t="s">
        <v>1890</v>
      </c>
      <c r="F463" s="226" t="s">
        <v>1891</v>
      </c>
      <c r="G463" s="171">
        <v>1.3</v>
      </c>
      <c r="H463" s="172" t="s">
        <v>1827</v>
      </c>
      <c r="I463" s="325"/>
      <c r="J463" s="229"/>
      <c r="K463" s="229"/>
      <c r="L463" s="263"/>
    </row>
    <row r="464" spans="1:12" s="149" customFormat="1" x14ac:dyDescent="0.25">
      <c r="A464" s="1266"/>
      <c r="B464" s="1260"/>
      <c r="C464" s="368"/>
      <c r="D464" s="207"/>
      <c r="E464" s="226" t="s">
        <v>1892</v>
      </c>
      <c r="F464" s="226" t="s">
        <v>1893</v>
      </c>
      <c r="G464" s="171">
        <v>1.3</v>
      </c>
      <c r="H464" s="172" t="s">
        <v>1827</v>
      </c>
      <c r="I464" s="325"/>
      <c r="J464" s="229"/>
      <c r="K464" s="229"/>
      <c r="L464" s="263"/>
    </row>
    <row r="465" spans="1:12" s="149" customFormat="1" x14ac:dyDescent="0.25">
      <c r="A465" s="1266"/>
      <c r="B465" s="1260"/>
      <c r="C465" s="312"/>
      <c r="D465" s="296"/>
      <c r="E465" s="226" t="s">
        <v>1540</v>
      </c>
      <c r="F465" s="227" t="s">
        <v>1541</v>
      </c>
      <c r="G465" s="171">
        <v>1.5</v>
      </c>
      <c r="H465" s="183" t="s">
        <v>1827</v>
      </c>
      <c r="I465" s="248"/>
      <c r="J465" s="542"/>
      <c r="K465" s="542"/>
      <c r="L465" s="249"/>
    </row>
    <row r="466" spans="1:12" s="149" customFormat="1" ht="15.75" thickBot="1" x14ac:dyDescent="0.3">
      <c r="A466" s="1267"/>
      <c r="B466" s="1278"/>
      <c r="C466" s="337"/>
      <c r="D466" s="225"/>
      <c r="E466" s="227"/>
      <c r="F466" s="186" t="s">
        <v>1548</v>
      </c>
      <c r="G466" s="327"/>
      <c r="H466" s="253" t="s">
        <v>1894</v>
      </c>
      <c r="I466" s="253" t="s">
        <v>1989</v>
      </c>
      <c r="J466" s="537">
        <v>183.34</v>
      </c>
      <c r="K466" s="537">
        <v>137.51</v>
      </c>
      <c r="L466" s="255">
        <v>1</v>
      </c>
    </row>
    <row r="467" spans="1:12" s="149" customFormat="1" ht="30" x14ac:dyDescent="0.25">
      <c r="A467" s="1265" t="s">
        <v>1990</v>
      </c>
      <c r="B467" s="1277" t="s">
        <v>1991</v>
      </c>
      <c r="C467" s="365" t="s">
        <v>1992</v>
      </c>
      <c r="D467" s="354" t="s">
        <v>1993</v>
      </c>
      <c r="E467" s="309" t="s">
        <v>1901</v>
      </c>
      <c r="F467" s="291" t="s">
        <v>1902</v>
      </c>
      <c r="G467" s="292">
        <v>1.68</v>
      </c>
      <c r="H467" s="293" t="s">
        <v>1535</v>
      </c>
      <c r="I467" s="369"/>
      <c r="J467" s="554"/>
      <c r="K467" s="554"/>
      <c r="L467" s="367"/>
    </row>
    <row r="468" spans="1:12" s="149" customFormat="1" x14ac:dyDescent="0.25">
      <c r="A468" s="1266"/>
      <c r="B468" s="1260"/>
      <c r="C468" s="311" t="s">
        <v>1994</v>
      </c>
      <c r="D468" s="206" t="s">
        <v>1850</v>
      </c>
      <c r="E468" s="170" t="s">
        <v>1536</v>
      </c>
      <c r="F468" s="274" t="s">
        <v>1537</v>
      </c>
      <c r="G468" s="182">
        <v>1.68</v>
      </c>
      <c r="H468" s="183" t="s">
        <v>1535</v>
      </c>
      <c r="I468" s="342"/>
      <c r="J468" s="224"/>
      <c r="K468" s="224"/>
      <c r="L468" s="181"/>
    </row>
    <row r="469" spans="1:12" s="149" customFormat="1" x14ac:dyDescent="0.25">
      <c r="A469" s="1266"/>
      <c r="B469" s="1260"/>
      <c r="C469" s="311" t="s">
        <v>1995</v>
      </c>
      <c r="D469" s="206" t="s">
        <v>1852</v>
      </c>
      <c r="E469" s="170" t="s">
        <v>1538</v>
      </c>
      <c r="F469" s="282" t="s">
        <v>1539</v>
      </c>
      <c r="G469" s="171">
        <v>1.68</v>
      </c>
      <c r="H469" s="172" t="s">
        <v>1535</v>
      </c>
      <c r="I469" s="342"/>
      <c r="J469" s="224"/>
      <c r="K469" s="224"/>
      <c r="L469" s="181"/>
    </row>
    <row r="470" spans="1:12" s="149" customFormat="1" x14ac:dyDescent="0.25">
      <c r="A470" s="1266"/>
      <c r="B470" s="1260"/>
      <c r="C470" s="370" t="s">
        <v>1996</v>
      </c>
      <c r="D470" s="207" t="s">
        <v>1854</v>
      </c>
      <c r="E470" s="170" t="s">
        <v>1903</v>
      </c>
      <c r="F470" s="282" t="s">
        <v>1904</v>
      </c>
      <c r="G470" s="171">
        <v>1.18</v>
      </c>
      <c r="H470" s="172" t="s">
        <v>1594</v>
      </c>
      <c r="I470" s="342"/>
      <c r="J470" s="224"/>
      <c r="K470" s="224"/>
      <c r="L470" s="181"/>
    </row>
    <row r="471" spans="1:12" s="149" customFormat="1" x14ac:dyDescent="0.25">
      <c r="A471" s="1266"/>
      <c r="B471" s="1260"/>
      <c r="C471" s="311" t="s">
        <v>1997</v>
      </c>
      <c r="D471" s="206" t="s">
        <v>1860</v>
      </c>
      <c r="E471" s="170" t="s">
        <v>1557</v>
      </c>
      <c r="F471" s="282" t="s">
        <v>1558</v>
      </c>
      <c r="G471" s="171">
        <v>1.18</v>
      </c>
      <c r="H471" s="172" t="s">
        <v>1594</v>
      </c>
      <c r="I471" s="342"/>
      <c r="J471" s="224"/>
      <c r="K471" s="224"/>
      <c r="L471" s="181"/>
    </row>
    <row r="472" spans="1:12" s="149" customFormat="1" ht="30" x14ac:dyDescent="0.25">
      <c r="A472" s="1266"/>
      <c r="B472" s="1260"/>
      <c r="C472" s="311" t="s">
        <v>1998</v>
      </c>
      <c r="D472" s="225" t="s">
        <v>1999</v>
      </c>
      <c r="E472" s="170" t="s">
        <v>1559</v>
      </c>
      <c r="F472" s="282" t="s">
        <v>1560</v>
      </c>
      <c r="G472" s="171">
        <v>1.18</v>
      </c>
      <c r="H472" s="172" t="s">
        <v>1594</v>
      </c>
      <c r="I472" s="342"/>
      <c r="J472" s="224"/>
      <c r="K472" s="224"/>
      <c r="L472" s="181"/>
    </row>
    <row r="473" spans="1:12" s="149" customFormat="1" x14ac:dyDescent="0.25">
      <c r="A473" s="1266"/>
      <c r="B473" s="1260"/>
      <c r="C473" s="311" t="s">
        <v>1857</v>
      </c>
      <c r="D473" s="206" t="s">
        <v>2000</v>
      </c>
      <c r="E473" s="226"/>
      <c r="F473" s="371" t="s">
        <v>2001</v>
      </c>
      <c r="G473" s="372"/>
      <c r="H473" s="166"/>
      <c r="I473" s="166"/>
      <c r="J473" s="538"/>
      <c r="K473" s="538"/>
      <c r="L473" s="168"/>
    </row>
    <row r="474" spans="1:12" s="149" customFormat="1" x14ac:dyDescent="0.25">
      <c r="A474" s="1266"/>
      <c r="B474" s="1260"/>
      <c r="C474" s="311" t="s">
        <v>2002</v>
      </c>
      <c r="D474" s="206" t="s">
        <v>1868</v>
      </c>
      <c r="E474" s="289" t="s">
        <v>2003</v>
      </c>
      <c r="F474" s="373" t="s">
        <v>2004</v>
      </c>
      <c r="G474" s="372">
        <v>0.63</v>
      </c>
      <c r="H474" s="166" t="s">
        <v>2005</v>
      </c>
      <c r="I474" s="166"/>
      <c r="J474" s="538"/>
      <c r="K474" s="538"/>
      <c r="L474" s="168"/>
    </row>
    <row r="475" spans="1:12" s="149" customFormat="1" ht="30" x14ac:dyDescent="0.25">
      <c r="A475" s="1266"/>
      <c r="B475" s="1260"/>
      <c r="C475" s="311" t="s">
        <v>2006</v>
      </c>
      <c r="D475" s="206" t="s">
        <v>1871</v>
      </c>
      <c r="E475" s="206" t="s">
        <v>1855</v>
      </c>
      <c r="F475" s="374" t="s">
        <v>1856</v>
      </c>
      <c r="G475" s="372">
        <v>1.1200000000000001</v>
      </c>
      <c r="H475" s="166" t="s">
        <v>2005</v>
      </c>
      <c r="I475" s="166"/>
      <c r="J475" s="538"/>
      <c r="K475" s="538"/>
      <c r="L475" s="168"/>
    </row>
    <row r="476" spans="1:12" s="149" customFormat="1" x14ac:dyDescent="0.25">
      <c r="A476" s="1266"/>
      <c r="B476" s="1260"/>
      <c r="C476" s="311" t="s">
        <v>2007</v>
      </c>
      <c r="D476" s="206" t="s">
        <v>1873</v>
      </c>
      <c r="E476" s="226"/>
      <c r="F476" s="375" t="s">
        <v>1542</v>
      </c>
      <c r="G476" s="346"/>
      <c r="H476" s="172"/>
      <c r="I476" s="166"/>
      <c r="J476" s="538"/>
      <c r="K476" s="538"/>
      <c r="L476" s="168"/>
    </row>
    <row r="477" spans="1:12" s="149" customFormat="1" x14ac:dyDescent="0.25">
      <c r="A477" s="1266"/>
      <c r="B477" s="1260"/>
      <c r="C477" s="311" t="s">
        <v>2008</v>
      </c>
      <c r="D477" s="206" t="s">
        <v>1875</v>
      </c>
      <c r="E477" s="170" t="s">
        <v>1861</v>
      </c>
      <c r="F477" s="282" t="s">
        <v>1970</v>
      </c>
      <c r="G477" s="171">
        <v>0.87</v>
      </c>
      <c r="H477" s="172" t="s">
        <v>2009</v>
      </c>
      <c r="I477" s="172"/>
      <c r="J477" s="535"/>
      <c r="K477" s="535"/>
      <c r="L477" s="173"/>
    </row>
    <row r="478" spans="1:12" s="149" customFormat="1" ht="30" x14ac:dyDescent="0.25">
      <c r="A478" s="1266"/>
      <c r="B478" s="1260"/>
      <c r="C478" s="311" t="s">
        <v>2010</v>
      </c>
      <c r="D478" s="206" t="s">
        <v>1879</v>
      </c>
      <c r="E478" s="939" t="s">
        <v>1830</v>
      </c>
      <c r="F478" s="282" t="s">
        <v>1831</v>
      </c>
      <c r="G478" s="171">
        <v>0.45</v>
      </c>
      <c r="H478" s="172" t="s">
        <v>2011</v>
      </c>
      <c r="I478" s="172"/>
      <c r="J478" s="535"/>
      <c r="K478" s="535"/>
      <c r="L478" s="173"/>
    </row>
    <row r="479" spans="1:12" s="149" customFormat="1" ht="30" x14ac:dyDescent="0.25">
      <c r="A479" s="1266"/>
      <c r="B479" s="1260"/>
      <c r="C479" s="311" t="s">
        <v>2012</v>
      </c>
      <c r="D479" s="206" t="s">
        <v>2013</v>
      </c>
      <c r="E479" s="939" t="s">
        <v>1832</v>
      </c>
      <c r="F479" s="282" t="s">
        <v>1833</v>
      </c>
      <c r="G479" s="171">
        <v>2</v>
      </c>
      <c r="H479" s="172" t="s">
        <v>2011</v>
      </c>
      <c r="I479" s="172"/>
      <c r="J479" s="535"/>
      <c r="K479" s="535"/>
      <c r="L479" s="173"/>
    </row>
    <row r="480" spans="1:12" s="149" customFormat="1" ht="30" x14ac:dyDescent="0.25">
      <c r="A480" s="1266"/>
      <c r="B480" s="1260"/>
      <c r="C480" s="226" t="s">
        <v>1839</v>
      </c>
      <c r="D480" s="226" t="s">
        <v>1840</v>
      </c>
      <c r="E480" s="170" t="s">
        <v>1834</v>
      </c>
      <c r="F480" s="282" t="s">
        <v>1869</v>
      </c>
      <c r="G480" s="171">
        <v>0.25</v>
      </c>
      <c r="H480" s="172" t="s">
        <v>2014</v>
      </c>
      <c r="I480" s="172"/>
      <c r="J480" s="535"/>
      <c r="K480" s="535"/>
      <c r="L480" s="173"/>
    </row>
    <row r="481" spans="1:12" s="149" customFormat="1" x14ac:dyDescent="0.25">
      <c r="A481" s="1266"/>
      <c r="B481" s="1260"/>
      <c r="C481" s="226" t="s">
        <v>1841</v>
      </c>
      <c r="D481" s="206" t="s">
        <v>1842</v>
      </c>
      <c r="E481" s="170" t="s">
        <v>1834</v>
      </c>
      <c r="F481" s="319" t="s">
        <v>2015</v>
      </c>
      <c r="G481" s="171">
        <v>0.1</v>
      </c>
      <c r="H481" s="172" t="s">
        <v>2014</v>
      </c>
      <c r="I481" s="172"/>
      <c r="J481" s="535"/>
      <c r="K481" s="535"/>
      <c r="L481" s="173"/>
    </row>
    <row r="482" spans="1:12" s="149" customFormat="1" x14ac:dyDescent="0.25">
      <c r="A482" s="1266"/>
      <c r="B482" s="1260"/>
      <c r="C482" s="311" t="s">
        <v>1843</v>
      </c>
      <c r="D482" s="206" t="s">
        <v>1844</v>
      </c>
      <c r="E482" s="170"/>
      <c r="F482" s="170"/>
      <c r="G482" s="171"/>
      <c r="H482" s="172"/>
      <c r="I482" s="941"/>
      <c r="J482" s="534"/>
      <c r="K482" s="534"/>
      <c r="L482" s="173"/>
    </row>
    <row r="483" spans="1:12" s="149" customFormat="1" x14ac:dyDescent="0.25">
      <c r="A483" s="1266"/>
      <c r="B483" s="1260"/>
      <c r="C483" s="311" t="s">
        <v>1845</v>
      </c>
      <c r="D483" s="206" t="s">
        <v>1846</v>
      </c>
      <c r="E483" s="226"/>
      <c r="F483" s="376"/>
      <c r="G483" s="346"/>
      <c r="H483" s="179"/>
      <c r="I483" s="179"/>
      <c r="J483" s="224"/>
      <c r="K483" s="224"/>
      <c r="L483" s="173"/>
    </row>
    <row r="484" spans="1:12" s="149" customFormat="1" ht="15.75" thickBot="1" x14ac:dyDescent="0.3">
      <c r="A484" s="1267"/>
      <c r="B484" s="1278"/>
      <c r="C484" s="211"/>
      <c r="D484" s="299"/>
      <c r="E484" s="244"/>
      <c r="F484" s="377" t="s">
        <v>1548</v>
      </c>
      <c r="G484" s="378"/>
      <c r="H484" s="215" t="s">
        <v>1836</v>
      </c>
      <c r="I484" s="215" t="s">
        <v>2016</v>
      </c>
      <c r="J484" s="285">
        <v>626.17999999999995</v>
      </c>
      <c r="K484" s="285">
        <v>469.64</v>
      </c>
      <c r="L484" s="286" t="s">
        <v>1787</v>
      </c>
    </row>
    <row r="485" spans="1:12" s="149" customFormat="1" x14ac:dyDescent="0.25">
      <c r="A485" s="146"/>
      <c r="B485" s="147"/>
      <c r="C485" s="147"/>
      <c r="D485" s="147"/>
      <c r="E485" s="147"/>
      <c r="F485" s="147"/>
      <c r="G485" s="148"/>
      <c r="H485" s="261"/>
      <c r="I485" s="261"/>
      <c r="J485" s="547"/>
      <c r="K485" s="547"/>
      <c r="L485" s="147"/>
    </row>
    <row r="486" spans="1:12" s="149" customFormat="1" ht="23.25" customHeight="1" thickBot="1" x14ac:dyDescent="0.3">
      <c r="A486" s="1294" t="s">
        <v>2648</v>
      </c>
      <c r="B486" s="1285"/>
      <c r="C486" s="1285"/>
      <c r="D486" s="1285"/>
      <c r="E486" s="1285"/>
      <c r="F486" s="1285"/>
      <c r="G486" s="1285"/>
      <c r="H486" s="1285"/>
      <c r="I486" s="1285"/>
      <c r="J486" s="1285"/>
      <c r="K486" s="1285"/>
      <c r="L486" s="1285"/>
    </row>
    <row r="487" spans="1:12" s="149" customFormat="1" ht="15.75" customHeight="1" thickBot="1" x14ac:dyDescent="0.3">
      <c r="A487" s="154" t="s">
        <v>1519</v>
      </c>
      <c r="B487" s="157" t="s">
        <v>1520</v>
      </c>
      <c r="C487" s="379" t="s">
        <v>1521</v>
      </c>
      <c r="D487" s="157" t="s">
        <v>1522</v>
      </c>
      <c r="E487" s="157" t="s">
        <v>1523</v>
      </c>
      <c r="F487" s="157" t="s">
        <v>2017</v>
      </c>
      <c r="G487" s="305" t="s">
        <v>1525</v>
      </c>
      <c r="H487" s="306" t="s">
        <v>1526</v>
      </c>
      <c r="I487" s="307" t="s">
        <v>1527</v>
      </c>
      <c r="J487" s="533" t="s">
        <v>2444</v>
      </c>
      <c r="K487" s="533" t="s">
        <v>2445</v>
      </c>
      <c r="L487" s="308" t="s">
        <v>1528</v>
      </c>
    </row>
    <row r="488" spans="1:12" s="149" customFormat="1" ht="15.75" x14ac:dyDescent="0.25">
      <c r="A488" s="1265" t="s">
        <v>2018</v>
      </c>
      <c r="B488" s="1277" t="s">
        <v>2019</v>
      </c>
      <c r="C488" s="380" t="s">
        <v>2020</v>
      </c>
      <c r="D488" s="192" t="s">
        <v>2021</v>
      </c>
      <c r="E488" s="192" t="s">
        <v>2022</v>
      </c>
      <c r="F488" s="192" t="s">
        <v>2023</v>
      </c>
      <c r="G488" s="381">
        <v>1.4</v>
      </c>
      <c r="H488" s="382">
        <v>0.4</v>
      </c>
      <c r="I488" s="383"/>
      <c r="J488" s="555"/>
      <c r="K488" s="555"/>
      <c r="L488" s="384"/>
    </row>
    <row r="489" spans="1:12" s="149" customFormat="1" ht="15.75" x14ac:dyDescent="0.25">
      <c r="A489" s="1266"/>
      <c r="B489" s="1260"/>
      <c r="C489" s="385" t="s">
        <v>2024</v>
      </c>
      <c r="D489" s="939" t="s">
        <v>2025</v>
      </c>
      <c r="E489" s="170" t="s">
        <v>1536</v>
      </c>
      <c r="F489" s="939" t="s">
        <v>2026</v>
      </c>
      <c r="G489" s="171">
        <v>1.68</v>
      </c>
      <c r="H489" s="386">
        <v>0.4</v>
      </c>
      <c r="I489" s="387"/>
      <c r="J489" s="556"/>
      <c r="K489" s="556"/>
      <c r="L489" s="388"/>
    </row>
    <row r="490" spans="1:12" s="149" customFormat="1" ht="30" x14ac:dyDescent="0.25">
      <c r="A490" s="1266"/>
      <c r="B490" s="1260"/>
      <c r="C490" s="385" t="s">
        <v>2027</v>
      </c>
      <c r="D490" s="939" t="s">
        <v>2028</v>
      </c>
      <c r="E490" s="170" t="s">
        <v>1538</v>
      </c>
      <c r="F490" s="282" t="s">
        <v>1539</v>
      </c>
      <c r="G490" s="171">
        <v>1.68</v>
      </c>
      <c r="H490" s="386">
        <v>0.4</v>
      </c>
      <c r="I490" s="174"/>
      <c r="J490" s="535"/>
      <c r="K490" s="535"/>
      <c r="L490" s="205"/>
    </row>
    <row r="491" spans="1:12" s="149" customFormat="1" ht="30" x14ac:dyDescent="0.25">
      <c r="A491" s="1266"/>
      <c r="B491" s="1260"/>
      <c r="C491" s="385" t="s">
        <v>2029</v>
      </c>
      <c r="D491" s="939" t="s">
        <v>2030</v>
      </c>
      <c r="E491" s="939" t="s">
        <v>2031</v>
      </c>
      <c r="F491" s="939" t="s">
        <v>2032</v>
      </c>
      <c r="G491" s="203">
        <v>1.08</v>
      </c>
      <c r="H491" s="389">
        <v>0.5</v>
      </c>
      <c r="I491" s="387"/>
      <c r="J491" s="557"/>
      <c r="K491" s="556"/>
      <c r="L491" s="388"/>
    </row>
    <row r="492" spans="1:12" s="149" customFormat="1" ht="30" x14ac:dyDescent="0.25">
      <c r="A492" s="1266"/>
      <c r="B492" s="1260"/>
      <c r="C492" s="385" t="s">
        <v>2033</v>
      </c>
      <c r="D492" s="939" t="s">
        <v>2034</v>
      </c>
      <c r="E492" s="170" t="s">
        <v>1557</v>
      </c>
      <c r="F492" s="939" t="s">
        <v>2035</v>
      </c>
      <c r="G492" s="203">
        <v>1.18</v>
      </c>
      <c r="H492" s="389">
        <v>0.5</v>
      </c>
      <c r="I492" s="387"/>
      <c r="J492" s="557"/>
      <c r="K492" s="556"/>
      <c r="L492" s="388"/>
    </row>
    <row r="493" spans="1:12" s="149" customFormat="1" ht="15.75" x14ac:dyDescent="0.25">
      <c r="A493" s="1266"/>
      <c r="B493" s="1260"/>
      <c r="C493" s="385" t="s">
        <v>2036</v>
      </c>
      <c r="D493" s="939" t="s">
        <v>2037</v>
      </c>
      <c r="E493" s="170" t="s">
        <v>1559</v>
      </c>
      <c r="F493" s="282" t="s">
        <v>1560</v>
      </c>
      <c r="G493" s="171">
        <v>1.18</v>
      </c>
      <c r="H493" s="386">
        <v>0.6</v>
      </c>
      <c r="I493" s="174"/>
      <c r="J493" s="535"/>
      <c r="K493" s="535"/>
      <c r="L493" s="205"/>
    </row>
    <row r="494" spans="1:12" s="149" customFormat="1" ht="15.75" x14ac:dyDescent="0.25">
      <c r="A494" s="1266"/>
      <c r="B494" s="1260"/>
      <c r="C494" s="206" t="s">
        <v>2038</v>
      </c>
      <c r="D494" s="939" t="s">
        <v>2039</v>
      </c>
      <c r="E494" s="930"/>
      <c r="F494" s="349" t="s">
        <v>1561</v>
      </c>
      <c r="G494" s="390"/>
      <c r="H494" s="936"/>
      <c r="I494" s="391"/>
      <c r="J494" s="558"/>
      <c r="K494" s="558"/>
      <c r="L494" s="392"/>
    </row>
    <row r="495" spans="1:12" s="149" customFormat="1" ht="15.75" x14ac:dyDescent="0.25">
      <c r="A495" s="1266"/>
      <c r="B495" s="1260"/>
      <c r="C495" s="206" t="s">
        <v>2040</v>
      </c>
      <c r="D495" s="939" t="s">
        <v>2041</v>
      </c>
      <c r="E495" s="170" t="s">
        <v>1562</v>
      </c>
      <c r="F495" s="939" t="s">
        <v>1563</v>
      </c>
      <c r="G495" s="171">
        <v>0.75</v>
      </c>
      <c r="H495" s="386">
        <v>0.05</v>
      </c>
      <c r="I495" s="391"/>
      <c r="J495" s="558"/>
      <c r="K495" s="558"/>
      <c r="L495" s="392"/>
    </row>
    <row r="496" spans="1:12" s="149" customFormat="1" ht="15.75" x14ac:dyDescent="0.25">
      <c r="A496" s="1266"/>
      <c r="B496" s="1260"/>
      <c r="C496" s="938" t="s">
        <v>2042</v>
      </c>
      <c r="D496" s="939" t="s">
        <v>2043</v>
      </c>
      <c r="E496" s="170" t="s">
        <v>1565</v>
      </c>
      <c r="F496" s="939" t="s">
        <v>1566</v>
      </c>
      <c r="G496" s="171">
        <v>0.75</v>
      </c>
      <c r="H496" s="386">
        <v>0.05</v>
      </c>
      <c r="I496" s="387"/>
      <c r="J496" s="556"/>
      <c r="K496" s="556"/>
      <c r="L496" s="393"/>
    </row>
    <row r="497" spans="1:12" s="149" customFormat="1" ht="15.75" x14ac:dyDescent="0.25">
      <c r="A497" s="1266"/>
      <c r="B497" s="1260"/>
      <c r="C497" s="385" t="s">
        <v>2044</v>
      </c>
      <c r="D497" s="939" t="s">
        <v>2045</v>
      </c>
      <c r="E497" s="938" t="s">
        <v>1567</v>
      </c>
      <c r="F497" s="938" t="s">
        <v>1568</v>
      </c>
      <c r="G497" s="203">
        <v>0.93</v>
      </c>
      <c r="H497" s="386">
        <v>0.1</v>
      </c>
      <c r="I497" s="938"/>
      <c r="J497" s="539"/>
      <c r="K497" s="539"/>
      <c r="L497" s="394"/>
    </row>
    <row r="498" spans="1:12" s="149" customFormat="1" x14ac:dyDescent="0.25">
      <c r="A498" s="1266"/>
      <c r="B498" s="1260"/>
      <c r="C498" s="206" t="s">
        <v>2046</v>
      </c>
      <c r="D498" s="939" t="s">
        <v>2047</v>
      </c>
      <c r="E498" s="939"/>
      <c r="F498" s="343" t="s">
        <v>1542</v>
      </c>
      <c r="G498" s="203"/>
      <c r="H498" s="938"/>
      <c r="I498" s="938"/>
      <c r="J498" s="539"/>
      <c r="K498" s="539"/>
      <c r="L498" s="394"/>
    </row>
    <row r="499" spans="1:12" s="149" customFormat="1" ht="15.75" x14ac:dyDescent="0.25">
      <c r="A499" s="1266"/>
      <c r="B499" s="1260"/>
      <c r="C499" s="385" t="s">
        <v>2048</v>
      </c>
      <c r="D499" s="939" t="s">
        <v>2049</v>
      </c>
      <c r="E499" s="170" t="s">
        <v>1576</v>
      </c>
      <c r="F499" s="170" t="s">
        <v>1577</v>
      </c>
      <c r="G499" s="171">
        <v>0.31</v>
      </c>
      <c r="H499" s="386">
        <v>0.5</v>
      </c>
      <c r="I499" s="938"/>
      <c r="J499" s="539"/>
      <c r="K499" s="539"/>
      <c r="L499" s="394"/>
    </row>
    <row r="500" spans="1:12" s="149" customFormat="1" ht="30" x14ac:dyDescent="0.25">
      <c r="A500" s="1266"/>
      <c r="B500" s="1260"/>
      <c r="C500" s="938" t="s">
        <v>2050</v>
      </c>
      <c r="D500" s="939" t="s">
        <v>2051</v>
      </c>
      <c r="E500" s="939" t="s">
        <v>2052</v>
      </c>
      <c r="F500" s="939" t="s">
        <v>2053</v>
      </c>
      <c r="G500" s="203">
        <v>1.1000000000000001</v>
      </c>
      <c r="H500" s="389">
        <v>0.2</v>
      </c>
      <c r="I500" s="938"/>
      <c r="J500" s="539"/>
      <c r="K500" s="539"/>
      <c r="L500" s="394"/>
    </row>
    <row r="501" spans="1:12" s="149" customFormat="1" ht="15.75" x14ac:dyDescent="0.25">
      <c r="A501" s="1266"/>
      <c r="B501" s="1260"/>
      <c r="C501" s="385" t="s">
        <v>2054</v>
      </c>
      <c r="D501" s="939" t="s">
        <v>2055</v>
      </c>
      <c r="E501" s="939" t="s">
        <v>2056</v>
      </c>
      <c r="F501" s="939" t="s">
        <v>2057</v>
      </c>
      <c r="G501" s="203">
        <v>0.38</v>
      </c>
      <c r="H501" s="389">
        <v>0.02</v>
      </c>
      <c r="I501" s="938"/>
      <c r="J501" s="539"/>
      <c r="K501" s="539"/>
      <c r="L501" s="394"/>
    </row>
    <row r="502" spans="1:12" s="149" customFormat="1" x14ac:dyDescent="0.25">
      <c r="A502" s="1266"/>
      <c r="B502" s="1260"/>
      <c r="C502" s="938" t="s">
        <v>2058</v>
      </c>
      <c r="D502" s="939" t="s">
        <v>2059</v>
      </c>
      <c r="E502" s="939" t="s">
        <v>2060</v>
      </c>
      <c r="F502" s="939" t="s">
        <v>2061</v>
      </c>
      <c r="G502" s="203">
        <v>3.01</v>
      </c>
      <c r="H502" s="389">
        <v>0.02</v>
      </c>
      <c r="I502" s="938"/>
      <c r="J502" s="539"/>
      <c r="K502" s="539"/>
      <c r="L502" s="394"/>
    </row>
    <row r="503" spans="1:12" s="149" customFormat="1" x14ac:dyDescent="0.25">
      <c r="A503" s="1266"/>
      <c r="B503" s="1260"/>
      <c r="C503" s="206" t="s">
        <v>2062</v>
      </c>
      <c r="D503" s="939" t="s">
        <v>2063</v>
      </c>
      <c r="E503" s="939" t="s">
        <v>2064</v>
      </c>
      <c r="F503" s="939" t="s">
        <v>2065</v>
      </c>
      <c r="G503" s="203">
        <v>1.85</v>
      </c>
      <c r="H503" s="389">
        <v>0.1</v>
      </c>
      <c r="I503" s="938"/>
      <c r="J503" s="539"/>
      <c r="K503" s="539"/>
      <c r="L503" s="394"/>
    </row>
    <row r="504" spans="1:12" s="149" customFormat="1" ht="30" x14ac:dyDescent="0.25">
      <c r="A504" s="1266"/>
      <c r="B504" s="1260"/>
      <c r="C504" s="938" t="s">
        <v>2066</v>
      </c>
      <c r="D504" s="939" t="s">
        <v>1877</v>
      </c>
      <c r="E504" s="939" t="s">
        <v>1834</v>
      </c>
      <c r="F504" s="939" t="s">
        <v>1869</v>
      </c>
      <c r="G504" s="203">
        <v>0.25</v>
      </c>
      <c r="H504" s="389">
        <v>0.8</v>
      </c>
      <c r="I504" s="938"/>
      <c r="J504" s="539"/>
      <c r="K504" s="539"/>
      <c r="L504" s="394"/>
    </row>
    <row r="505" spans="1:12" s="149" customFormat="1" x14ac:dyDescent="0.25">
      <c r="A505" s="1266"/>
      <c r="B505" s="1260"/>
      <c r="C505" s="206" t="s">
        <v>2067</v>
      </c>
      <c r="D505" s="939" t="s">
        <v>2068</v>
      </c>
      <c r="E505" s="939" t="s">
        <v>2069</v>
      </c>
      <c r="F505" s="939" t="s">
        <v>2070</v>
      </c>
      <c r="G505" s="203">
        <v>1.06</v>
      </c>
      <c r="H505" s="389">
        <v>0.4</v>
      </c>
      <c r="I505" s="938"/>
      <c r="J505" s="539"/>
      <c r="K505" s="539"/>
      <c r="L505" s="394"/>
    </row>
    <row r="506" spans="1:12" s="149" customFormat="1" x14ac:dyDescent="0.25">
      <c r="A506" s="1266"/>
      <c r="B506" s="1260"/>
      <c r="C506" s="938" t="s">
        <v>2071</v>
      </c>
      <c r="D506" s="939" t="s">
        <v>2072</v>
      </c>
      <c r="E506" s="939" t="s">
        <v>2073</v>
      </c>
      <c r="F506" s="939" t="s">
        <v>2074</v>
      </c>
      <c r="G506" s="203">
        <v>1.06</v>
      </c>
      <c r="H506" s="389">
        <v>0.1</v>
      </c>
      <c r="I506" s="938"/>
      <c r="J506" s="539"/>
      <c r="K506" s="539"/>
      <c r="L506" s="394"/>
    </row>
    <row r="507" spans="1:12" s="149" customFormat="1" ht="30" x14ac:dyDescent="0.25">
      <c r="A507" s="1266"/>
      <c r="B507" s="1260"/>
      <c r="C507" s="938" t="s">
        <v>2075</v>
      </c>
      <c r="D507" s="939" t="s">
        <v>2076</v>
      </c>
      <c r="E507" s="170" t="s">
        <v>2077</v>
      </c>
      <c r="F507" s="170" t="s">
        <v>2078</v>
      </c>
      <c r="G507" s="171">
        <v>0.38</v>
      </c>
      <c r="H507" s="386">
        <v>0.2</v>
      </c>
      <c r="I507" s="938"/>
      <c r="J507" s="539"/>
      <c r="K507" s="539"/>
      <c r="L507" s="394"/>
    </row>
    <row r="508" spans="1:12" s="149" customFormat="1" ht="30" x14ac:dyDescent="0.25">
      <c r="A508" s="1266"/>
      <c r="B508" s="1260"/>
      <c r="C508" s="938" t="s">
        <v>2079</v>
      </c>
      <c r="D508" s="939" t="s">
        <v>2080</v>
      </c>
      <c r="E508" s="170" t="s">
        <v>2081</v>
      </c>
      <c r="F508" s="170" t="s">
        <v>2082</v>
      </c>
      <c r="G508" s="171">
        <v>1</v>
      </c>
      <c r="H508" s="386">
        <v>0.02</v>
      </c>
      <c r="I508" s="938"/>
      <c r="J508" s="539"/>
      <c r="K508" s="539"/>
      <c r="L508" s="394"/>
    </row>
    <row r="509" spans="1:12" s="149" customFormat="1" ht="30" x14ac:dyDescent="0.25">
      <c r="A509" s="1266"/>
      <c r="B509" s="1260"/>
      <c r="C509" s="206" t="s">
        <v>2083</v>
      </c>
      <c r="D509" s="939" t="s">
        <v>2084</v>
      </c>
      <c r="E509" s="170" t="s">
        <v>2085</v>
      </c>
      <c r="F509" s="288" t="s">
        <v>2086</v>
      </c>
      <c r="G509" s="171">
        <v>2.5499999999999998</v>
      </c>
      <c r="H509" s="386">
        <v>0.02</v>
      </c>
      <c r="I509" s="938"/>
      <c r="J509" s="539"/>
      <c r="K509" s="539"/>
      <c r="L509" s="394"/>
    </row>
    <row r="510" spans="1:12" s="149" customFormat="1" x14ac:dyDescent="0.25">
      <c r="A510" s="1266"/>
      <c r="B510" s="1260"/>
      <c r="C510" s="206" t="s">
        <v>2087</v>
      </c>
      <c r="D510" s="939" t="s">
        <v>2088</v>
      </c>
      <c r="E510" s="939" t="s">
        <v>2089</v>
      </c>
      <c r="F510" s="939" t="s">
        <v>2090</v>
      </c>
      <c r="G510" s="203">
        <v>0.5</v>
      </c>
      <c r="H510" s="389">
        <v>1.25</v>
      </c>
      <c r="I510" s="938"/>
      <c r="J510" s="539"/>
      <c r="K510" s="539"/>
      <c r="L510" s="394"/>
    </row>
    <row r="511" spans="1:12" s="149" customFormat="1" x14ac:dyDescent="0.25">
      <c r="A511" s="1266"/>
      <c r="B511" s="1260"/>
      <c r="C511" s="206" t="s">
        <v>2091</v>
      </c>
      <c r="D511" s="939" t="s">
        <v>2092</v>
      </c>
      <c r="E511" s="170"/>
      <c r="F511" s="170"/>
      <c r="G511" s="170"/>
      <c r="H511" s="170"/>
      <c r="I511" s="938"/>
      <c r="J511" s="559"/>
      <c r="K511" s="539"/>
      <c r="L511" s="394"/>
    </row>
    <row r="512" spans="1:12" s="149" customFormat="1" x14ac:dyDescent="0.25">
      <c r="A512" s="1266"/>
      <c r="B512" s="1260"/>
      <c r="C512" s="170" t="s">
        <v>2093</v>
      </c>
      <c r="D512" s="170" t="s">
        <v>2094</v>
      </c>
      <c r="E512" s="939"/>
      <c r="F512" s="939"/>
      <c r="G512" s="203"/>
      <c r="H512" s="938"/>
      <c r="I512" s="938"/>
      <c r="J512" s="539"/>
      <c r="K512" s="539"/>
      <c r="L512" s="394"/>
    </row>
    <row r="513" spans="1:12" s="149" customFormat="1" ht="45" x14ac:dyDescent="0.25">
      <c r="A513" s="1266"/>
      <c r="B513" s="1260"/>
      <c r="C513" s="943" t="s">
        <v>2095</v>
      </c>
      <c r="D513" s="939" t="s">
        <v>2096</v>
      </c>
      <c r="E513" s="274"/>
      <c r="F513" s="933"/>
      <c r="G513" s="327"/>
      <c r="H513" s="935"/>
      <c r="I513" s="935"/>
      <c r="J513" s="560"/>
      <c r="K513" s="560"/>
      <c r="L513" s="395"/>
    </row>
    <row r="514" spans="1:12" s="149" customFormat="1" ht="30" x14ac:dyDescent="0.25">
      <c r="A514" s="1266"/>
      <c r="B514" s="1260"/>
      <c r="C514" s="943" t="s">
        <v>2097</v>
      </c>
      <c r="D514" s="939" t="s">
        <v>2098</v>
      </c>
      <c r="E514" s="274"/>
      <c r="F514" s="933"/>
      <c r="G514" s="327"/>
      <c r="H514" s="935"/>
      <c r="I514" s="935"/>
      <c r="J514" s="560"/>
      <c r="K514" s="560"/>
      <c r="L514" s="395"/>
    </row>
    <row r="515" spans="1:12" s="149" customFormat="1" ht="30" x14ac:dyDescent="0.25">
      <c r="A515" s="1266"/>
      <c r="B515" s="1260"/>
      <c r="C515" s="943" t="s">
        <v>2099</v>
      </c>
      <c r="D515" s="939" t="s">
        <v>2100</v>
      </c>
      <c r="E515" s="274"/>
      <c r="F515" s="933"/>
      <c r="G515" s="327"/>
      <c r="H515" s="935"/>
      <c r="I515" s="935"/>
      <c r="J515" s="560"/>
      <c r="K515" s="560"/>
      <c r="L515" s="395"/>
    </row>
    <row r="516" spans="1:12" s="149" customFormat="1" ht="16.5" thickBot="1" x14ac:dyDescent="0.3">
      <c r="A516" s="1267"/>
      <c r="B516" s="1278"/>
      <c r="C516" s="396"/>
      <c r="D516" s="397"/>
      <c r="E516" s="298"/>
      <c r="F516" s="377" t="s">
        <v>1548</v>
      </c>
      <c r="G516" s="398"/>
      <c r="H516" s="399" t="s">
        <v>1549</v>
      </c>
      <c r="I516" s="400" t="s">
        <v>2101</v>
      </c>
      <c r="J516" s="561">
        <v>486.56</v>
      </c>
      <c r="K516" s="561">
        <v>364.92</v>
      </c>
      <c r="L516" s="401" t="s">
        <v>1787</v>
      </c>
    </row>
    <row r="517" spans="1:12" s="149" customFormat="1" ht="15.75" x14ac:dyDescent="0.25">
      <c r="A517" s="1265" t="s">
        <v>2102</v>
      </c>
      <c r="B517" s="1277" t="s">
        <v>2103</v>
      </c>
      <c r="C517" s="937" t="s">
        <v>2104</v>
      </c>
      <c r="D517" s="934" t="s">
        <v>2105</v>
      </c>
      <c r="E517" s="934" t="s">
        <v>2022</v>
      </c>
      <c r="F517" s="934" t="s">
        <v>2023</v>
      </c>
      <c r="G517" s="208">
        <v>1.4</v>
      </c>
      <c r="H517" s="936" t="s">
        <v>1535</v>
      </c>
      <c r="I517" s="391"/>
      <c r="J517" s="558"/>
      <c r="K517" s="558"/>
      <c r="L517" s="392"/>
    </row>
    <row r="518" spans="1:12" s="149" customFormat="1" ht="15.75" x14ac:dyDescent="0.25">
      <c r="A518" s="1266"/>
      <c r="B518" s="1260"/>
      <c r="C518" s="938" t="s">
        <v>2106</v>
      </c>
      <c r="D518" s="939" t="s">
        <v>2107</v>
      </c>
      <c r="E518" s="170" t="s">
        <v>1536</v>
      </c>
      <c r="F518" s="170" t="s">
        <v>2026</v>
      </c>
      <c r="G518" s="171">
        <v>1.68</v>
      </c>
      <c r="H518" s="170">
        <v>0.4</v>
      </c>
      <c r="I518" s="387"/>
      <c r="J518" s="556"/>
      <c r="K518" s="556"/>
      <c r="L518" s="393"/>
    </row>
    <row r="519" spans="1:12" s="149" customFormat="1" ht="15.75" x14ac:dyDescent="0.25">
      <c r="A519" s="1266"/>
      <c r="B519" s="1260"/>
      <c r="C519" s="938" t="s">
        <v>2108</v>
      </c>
      <c r="D519" s="939" t="s">
        <v>2109</v>
      </c>
      <c r="E519" s="170" t="s">
        <v>1538</v>
      </c>
      <c r="F519" s="170" t="s">
        <v>2110</v>
      </c>
      <c r="G519" s="171">
        <v>1.68</v>
      </c>
      <c r="H519" s="937"/>
      <c r="I519" s="402"/>
      <c r="J519" s="562"/>
      <c r="K519" s="562"/>
      <c r="L519" s="403"/>
    </row>
    <row r="520" spans="1:12" s="149" customFormat="1" ht="15.75" x14ac:dyDescent="0.25">
      <c r="A520" s="1266"/>
      <c r="B520" s="1260"/>
      <c r="C520" s="938" t="s">
        <v>2111</v>
      </c>
      <c r="D520" s="939" t="s">
        <v>2112</v>
      </c>
      <c r="E520" s="939" t="s">
        <v>2031</v>
      </c>
      <c r="F520" s="939" t="s">
        <v>2032</v>
      </c>
      <c r="G520" s="203">
        <v>1.08</v>
      </c>
      <c r="H520" s="938" t="s">
        <v>1556</v>
      </c>
      <c r="I520" s="402"/>
      <c r="J520" s="562"/>
      <c r="K520" s="562"/>
      <c r="L520" s="403"/>
    </row>
    <row r="521" spans="1:12" s="149" customFormat="1" ht="15.75" x14ac:dyDescent="0.25">
      <c r="A521" s="1266"/>
      <c r="B521" s="1260"/>
      <c r="C521" s="938" t="s">
        <v>2113</v>
      </c>
      <c r="D521" s="939" t="s">
        <v>2114</v>
      </c>
      <c r="E521" s="170" t="s">
        <v>1557</v>
      </c>
      <c r="F521" s="170" t="s">
        <v>2035</v>
      </c>
      <c r="G521" s="203">
        <v>1.18</v>
      </c>
      <c r="H521" s="937" t="s">
        <v>1556</v>
      </c>
      <c r="I521" s="402"/>
      <c r="J521" s="562"/>
      <c r="K521" s="562"/>
      <c r="L521" s="403"/>
    </row>
    <row r="522" spans="1:12" s="149" customFormat="1" ht="15.75" x14ac:dyDescent="0.25">
      <c r="A522" s="1266"/>
      <c r="B522" s="1260"/>
      <c r="C522" s="938" t="s">
        <v>2115</v>
      </c>
      <c r="D522" s="939" t="s">
        <v>2116</v>
      </c>
      <c r="E522" s="934" t="s">
        <v>1559</v>
      </c>
      <c r="F522" s="934" t="s">
        <v>2117</v>
      </c>
      <c r="G522" s="203">
        <v>1.18</v>
      </c>
      <c r="H522" s="937" t="s">
        <v>1556</v>
      </c>
      <c r="I522" s="402"/>
      <c r="J522" s="562"/>
      <c r="K522" s="562"/>
      <c r="L522" s="403"/>
    </row>
    <row r="523" spans="1:12" s="149" customFormat="1" x14ac:dyDescent="0.25">
      <c r="A523" s="1266"/>
      <c r="B523" s="1260"/>
      <c r="C523" s="938" t="s">
        <v>2118</v>
      </c>
      <c r="D523" s="939" t="s">
        <v>2119</v>
      </c>
      <c r="E523" s="944"/>
      <c r="F523" s="343" t="s">
        <v>1561</v>
      </c>
      <c r="G523" s="165"/>
      <c r="H523" s="166"/>
      <c r="I523" s="944"/>
      <c r="J523" s="538"/>
      <c r="K523" s="538"/>
      <c r="L523" s="404"/>
    </row>
    <row r="524" spans="1:12" s="149" customFormat="1" ht="15.75" x14ac:dyDescent="0.25">
      <c r="A524" s="1266"/>
      <c r="B524" s="1260"/>
      <c r="C524" s="938" t="s">
        <v>2120</v>
      </c>
      <c r="D524" s="939" t="s">
        <v>2121</v>
      </c>
      <c r="E524" s="170" t="s">
        <v>1562</v>
      </c>
      <c r="F524" s="939" t="s">
        <v>1563</v>
      </c>
      <c r="G524" s="171">
        <v>0.75</v>
      </c>
      <c r="H524" s="172" t="s">
        <v>1622</v>
      </c>
      <c r="I524" s="387"/>
      <c r="J524" s="556"/>
      <c r="K524" s="556"/>
      <c r="L524" s="393"/>
    </row>
    <row r="525" spans="1:12" s="149" customFormat="1" ht="15.75" x14ac:dyDescent="0.25">
      <c r="A525" s="1266"/>
      <c r="B525" s="1260"/>
      <c r="C525" s="945"/>
      <c r="D525" s="314"/>
      <c r="E525" s="319" t="s">
        <v>1565</v>
      </c>
      <c r="F525" s="939" t="s">
        <v>1566</v>
      </c>
      <c r="G525" s="171">
        <v>0.75</v>
      </c>
      <c r="H525" s="172" t="s">
        <v>1622</v>
      </c>
      <c r="I525" s="387"/>
      <c r="J525" s="556"/>
      <c r="K525" s="556"/>
      <c r="L525" s="393"/>
    </row>
    <row r="526" spans="1:12" s="149" customFormat="1" ht="15.75" x14ac:dyDescent="0.25">
      <c r="A526" s="1266"/>
      <c r="B526" s="1260"/>
      <c r="C526" s="945"/>
      <c r="D526" s="314"/>
      <c r="E526" s="405" t="s">
        <v>1567</v>
      </c>
      <c r="F526" s="938" t="s">
        <v>1568</v>
      </c>
      <c r="G526" s="203">
        <v>0.93</v>
      </c>
      <c r="H526" s="172" t="s">
        <v>1648</v>
      </c>
      <c r="I526" s="387"/>
      <c r="J526" s="556"/>
      <c r="K526" s="556"/>
      <c r="L526" s="393"/>
    </row>
    <row r="527" spans="1:12" s="149" customFormat="1" x14ac:dyDescent="0.25">
      <c r="A527" s="1266"/>
      <c r="B527" s="1260"/>
      <c r="C527" s="945"/>
      <c r="D527" s="314"/>
      <c r="E527" s="939"/>
      <c r="F527" s="343" t="s">
        <v>1542</v>
      </c>
      <c r="G527" s="203"/>
      <c r="H527" s="938"/>
      <c r="I527" s="406"/>
      <c r="J527" s="552"/>
      <c r="K527" s="552"/>
      <c r="L527" s="388"/>
    </row>
    <row r="528" spans="1:12" s="149" customFormat="1" x14ac:dyDescent="0.25">
      <c r="A528" s="1266"/>
      <c r="B528" s="1260"/>
      <c r="C528" s="945"/>
      <c r="D528" s="314"/>
      <c r="E528" s="319" t="s">
        <v>1573</v>
      </c>
      <c r="F528" s="934" t="s">
        <v>1574</v>
      </c>
      <c r="G528" s="171">
        <v>0.96</v>
      </c>
      <c r="H528" s="172" t="s">
        <v>1569</v>
      </c>
      <c r="I528" s="406"/>
      <c r="J528" s="552"/>
      <c r="K528" s="552"/>
      <c r="L528" s="388"/>
    </row>
    <row r="529" spans="1:12" s="149" customFormat="1" x14ac:dyDescent="0.25">
      <c r="A529" s="1266"/>
      <c r="B529" s="1260"/>
      <c r="C529" s="945"/>
      <c r="D529" s="314"/>
      <c r="E529" s="319" t="s">
        <v>1576</v>
      </c>
      <c r="F529" s="939" t="s">
        <v>1577</v>
      </c>
      <c r="G529" s="171">
        <v>0.31</v>
      </c>
      <c r="H529" s="172" t="s">
        <v>2122</v>
      </c>
      <c r="I529" s="406"/>
      <c r="J529" s="552"/>
      <c r="K529" s="552"/>
      <c r="L529" s="388"/>
    </row>
    <row r="530" spans="1:12" s="149" customFormat="1" ht="15.75" thickBot="1" x14ac:dyDescent="0.3">
      <c r="A530" s="1266"/>
      <c r="B530" s="1260"/>
      <c r="C530" s="936"/>
      <c r="D530" s="314"/>
      <c r="E530" s="407" t="s">
        <v>1579</v>
      </c>
      <c r="F530" s="933" t="s">
        <v>1580</v>
      </c>
      <c r="G530" s="182">
        <v>0.5</v>
      </c>
      <c r="H530" s="167" t="s">
        <v>1775</v>
      </c>
      <c r="I530" s="408"/>
      <c r="J530" s="563"/>
      <c r="K530" s="563"/>
      <c r="L530" s="409"/>
    </row>
    <row r="531" spans="1:12" s="149" customFormat="1" ht="15.75" thickBot="1" x14ac:dyDescent="0.3">
      <c r="A531" s="1266"/>
      <c r="B531" s="1260"/>
      <c r="C531" s="936"/>
      <c r="D531" s="314"/>
      <c r="E531" s="410" t="s">
        <v>2123</v>
      </c>
      <c r="F531" s="411" t="s">
        <v>2124</v>
      </c>
      <c r="G531" s="412">
        <v>0.25</v>
      </c>
      <c r="H531" s="413" t="s">
        <v>1827</v>
      </c>
      <c r="I531" s="414"/>
      <c r="J531" s="564"/>
      <c r="K531" s="564"/>
      <c r="L531" s="415"/>
    </row>
    <row r="532" spans="1:12" s="149" customFormat="1" x14ac:dyDescent="0.25">
      <c r="A532" s="1266"/>
      <c r="B532" s="1260"/>
      <c r="C532" s="945"/>
      <c r="D532" s="314"/>
      <c r="E532" s="416" t="s">
        <v>2073</v>
      </c>
      <c r="F532" s="934" t="s">
        <v>2125</v>
      </c>
      <c r="G532" s="208">
        <v>1.06</v>
      </c>
      <c r="H532" s="937" t="s">
        <v>1767</v>
      </c>
      <c r="I532" s="937"/>
      <c r="J532" s="553"/>
      <c r="K532" s="553"/>
      <c r="L532" s="417"/>
    </row>
    <row r="533" spans="1:12" s="149" customFormat="1" ht="30" x14ac:dyDescent="0.25">
      <c r="A533" s="1266"/>
      <c r="B533" s="1260"/>
      <c r="C533" s="945"/>
      <c r="D533" s="314"/>
      <c r="E533" s="282" t="s">
        <v>1834</v>
      </c>
      <c r="F533" s="939" t="s">
        <v>1869</v>
      </c>
      <c r="G533" s="203">
        <v>0.25</v>
      </c>
      <c r="H533" s="938" t="s">
        <v>1622</v>
      </c>
      <c r="I533" s="938"/>
      <c r="J533" s="539"/>
      <c r="K533" s="539"/>
      <c r="L533" s="394"/>
    </row>
    <row r="534" spans="1:12" s="149" customFormat="1" ht="16.5" thickBot="1" x14ac:dyDescent="0.3">
      <c r="A534" s="1267"/>
      <c r="B534" s="1278"/>
      <c r="C534" s="942"/>
      <c r="D534" s="418"/>
      <c r="E534" s="242"/>
      <c r="F534" s="377" t="s">
        <v>1548</v>
      </c>
      <c r="G534" s="268"/>
      <c r="H534" s="215" t="s">
        <v>2126</v>
      </c>
      <c r="I534" s="400" t="s">
        <v>2127</v>
      </c>
      <c r="J534" s="561">
        <v>222.83</v>
      </c>
      <c r="K534" s="561">
        <v>167.12</v>
      </c>
      <c r="L534" s="419">
        <v>1</v>
      </c>
    </row>
    <row r="535" spans="1:12" s="149" customFormat="1" ht="15.75" x14ac:dyDescent="0.25">
      <c r="A535" s="1265" t="s">
        <v>2128</v>
      </c>
      <c r="B535" s="1277" t="s">
        <v>2129</v>
      </c>
      <c r="C535" s="420" t="s">
        <v>2108</v>
      </c>
      <c r="D535" s="192" t="s">
        <v>2109</v>
      </c>
      <c r="E535" s="939" t="s">
        <v>2022</v>
      </c>
      <c r="F535" s="939" t="s">
        <v>2023</v>
      </c>
      <c r="G535" s="203">
        <v>1.4</v>
      </c>
      <c r="H535" s="421" t="s">
        <v>1535</v>
      </c>
      <c r="I535" s="383"/>
      <c r="J535" s="555"/>
      <c r="K535" s="555"/>
      <c r="L535" s="422"/>
    </row>
    <row r="536" spans="1:12" s="149" customFormat="1" ht="15.75" x14ac:dyDescent="0.25">
      <c r="A536" s="1266"/>
      <c r="B536" s="1260"/>
      <c r="C536" s="938" t="s">
        <v>2111</v>
      </c>
      <c r="D536" s="939" t="s">
        <v>2112</v>
      </c>
      <c r="E536" s="170" t="s">
        <v>1536</v>
      </c>
      <c r="F536" s="939" t="s">
        <v>2026</v>
      </c>
      <c r="G536" s="171">
        <v>1.68</v>
      </c>
      <c r="H536" s="938" t="s">
        <v>1535</v>
      </c>
      <c r="I536" s="387"/>
      <c r="J536" s="556"/>
      <c r="K536" s="556"/>
      <c r="L536" s="423"/>
    </row>
    <row r="537" spans="1:12" s="149" customFormat="1" ht="15.75" x14ac:dyDescent="0.25">
      <c r="A537" s="1266"/>
      <c r="B537" s="1260"/>
      <c r="C537" s="1292" t="s">
        <v>2113</v>
      </c>
      <c r="D537" s="1293" t="s">
        <v>2130</v>
      </c>
      <c r="E537" s="170" t="s">
        <v>1538</v>
      </c>
      <c r="F537" s="939" t="s">
        <v>2110</v>
      </c>
      <c r="G537" s="171">
        <v>1.68</v>
      </c>
      <c r="H537" s="937" t="s">
        <v>1535</v>
      </c>
      <c r="I537" s="391"/>
      <c r="J537" s="558"/>
      <c r="K537" s="558"/>
      <c r="L537" s="424"/>
    </row>
    <row r="538" spans="1:12" s="149" customFormat="1" ht="15.75" x14ac:dyDescent="0.25">
      <c r="A538" s="1266"/>
      <c r="B538" s="1260"/>
      <c r="C538" s="1292"/>
      <c r="D538" s="1293"/>
      <c r="E538" s="939" t="s">
        <v>2031</v>
      </c>
      <c r="F538" s="939" t="s">
        <v>2032</v>
      </c>
      <c r="G538" s="203">
        <v>1.08</v>
      </c>
      <c r="H538" s="937" t="s">
        <v>1556</v>
      </c>
      <c r="I538" s="391"/>
      <c r="J538" s="558"/>
      <c r="K538" s="558"/>
      <c r="L538" s="424"/>
    </row>
    <row r="539" spans="1:12" s="149" customFormat="1" ht="30" x14ac:dyDescent="0.25">
      <c r="A539" s="1266"/>
      <c r="B539" s="1260"/>
      <c r="C539" s="938" t="s">
        <v>2115</v>
      </c>
      <c r="D539" s="939" t="s">
        <v>2131</v>
      </c>
      <c r="E539" s="170" t="s">
        <v>1557</v>
      </c>
      <c r="F539" s="939" t="s">
        <v>2035</v>
      </c>
      <c r="G539" s="203">
        <v>1.18</v>
      </c>
      <c r="H539" s="937" t="s">
        <v>1556</v>
      </c>
      <c r="I539" s="391"/>
      <c r="J539" s="558"/>
      <c r="K539" s="558"/>
      <c r="L539" s="424"/>
    </row>
    <row r="540" spans="1:12" s="149" customFormat="1" ht="15.75" x14ac:dyDescent="0.25">
      <c r="A540" s="1266"/>
      <c r="B540" s="1260"/>
      <c r="C540" s="938" t="s">
        <v>2118</v>
      </c>
      <c r="D540" s="939" t="s">
        <v>2119</v>
      </c>
      <c r="E540" s="934" t="s">
        <v>1559</v>
      </c>
      <c r="F540" s="934" t="s">
        <v>2117</v>
      </c>
      <c r="G540" s="203">
        <v>1.18</v>
      </c>
      <c r="H540" s="937" t="s">
        <v>1556</v>
      </c>
      <c r="I540" s="391"/>
      <c r="J540" s="558"/>
      <c r="K540" s="558"/>
      <c r="L540" s="424"/>
    </row>
    <row r="541" spans="1:12" s="149" customFormat="1" ht="15.75" x14ac:dyDescent="0.25">
      <c r="A541" s="1266"/>
      <c r="B541" s="1260"/>
      <c r="C541" s="938" t="s">
        <v>2120</v>
      </c>
      <c r="D541" s="939" t="s">
        <v>2121</v>
      </c>
      <c r="E541" s="945"/>
      <c r="F541" s="343" t="s">
        <v>1561</v>
      </c>
      <c r="G541" s="247"/>
      <c r="H541" s="941"/>
      <c r="I541" s="391"/>
      <c r="J541" s="558"/>
      <c r="K541" s="558"/>
      <c r="L541" s="392"/>
    </row>
    <row r="542" spans="1:12" s="149" customFormat="1" ht="15.75" x14ac:dyDescent="0.25">
      <c r="A542" s="1266"/>
      <c r="B542" s="1260"/>
      <c r="C542" s="938" t="s">
        <v>1813</v>
      </c>
      <c r="D542" s="939" t="s">
        <v>1814</v>
      </c>
      <c r="E542" s="170" t="s">
        <v>1562</v>
      </c>
      <c r="F542" s="939" t="s">
        <v>1563</v>
      </c>
      <c r="G542" s="171">
        <v>0.75</v>
      </c>
      <c r="H542" s="172" t="s">
        <v>1622</v>
      </c>
      <c r="I542" s="387"/>
      <c r="J542" s="556"/>
      <c r="K542" s="556"/>
      <c r="L542" s="393"/>
    </row>
    <row r="543" spans="1:12" s="149" customFormat="1" x14ac:dyDescent="0.25">
      <c r="A543" s="1266"/>
      <c r="B543" s="1260"/>
      <c r="C543" s="935" t="s">
        <v>2132</v>
      </c>
      <c r="D543" s="933" t="s">
        <v>2133</v>
      </c>
      <c r="E543" s="319" t="s">
        <v>1565</v>
      </c>
      <c r="F543" s="939" t="s">
        <v>1566</v>
      </c>
      <c r="G543" s="171">
        <v>0.75</v>
      </c>
      <c r="H543" s="172" t="s">
        <v>1761</v>
      </c>
      <c r="I543" s="406"/>
      <c r="J543" s="552"/>
      <c r="K543" s="552"/>
      <c r="L543" s="388"/>
    </row>
    <row r="544" spans="1:12" s="149" customFormat="1" x14ac:dyDescent="0.25">
      <c r="A544" s="1266"/>
      <c r="B544" s="1260"/>
      <c r="C544" s="938" t="s">
        <v>2134</v>
      </c>
      <c r="D544" s="939" t="s">
        <v>2135</v>
      </c>
      <c r="E544" s="405" t="s">
        <v>1567</v>
      </c>
      <c r="F544" s="938" t="s">
        <v>1568</v>
      </c>
      <c r="G544" s="203">
        <v>0.93</v>
      </c>
      <c r="H544" s="172" t="s">
        <v>1648</v>
      </c>
      <c r="I544" s="406"/>
      <c r="J544" s="552"/>
      <c r="K544" s="552"/>
      <c r="L544" s="388"/>
    </row>
    <row r="545" spans="1:12" s="149" customFormat="1" x14ac:dyDescent="0.25">
      <c r="A545" s="1266"/>
      <c r="B545" s="1260"/>
      <c r="C545" s="945"/>
      <c r="D545" s="945"/>
      <c r="E545" s="938"/>
      <c r="F545" s="343" t="s">
        <v>1542</v>
      </c>
      <c r="G545" s="203"/>
      <c r="H545" s="172"/>
      <c r="I545" s="406"/>
      <c r="J545" s="552"/>
      <c r="K545" s="552"/>
      <c r="L545" s="388"/>
    </row>
    <row r="546" spans="1:12" s="149" customFormat="1" x14ac:dyDescent="0.25">
      <c r="A546" s="1266"/>
      <c r="B546" s="1260"/>
      <c r="C546" s="945"/>
      <c r="D546" s="945"/>
      <c r="E546" s="319" t="s">
        <v>1573</v>
      </c>
      <c r="F546" s="934" t="s">
        <v>1574</v>
      </c>
      <c r="G546" s="171">
        <v>0.96</v>
      </c>
      <c r="H546" s="172" t="s">
        <v>2136</v>
      </c>
      <c r="I546" s="406"/>
      <c r="J546" s="552"/>
      <c r="K546" s="552"/>
      <c r="L546" s="388"/>
    </row>
    <row r="547" spans="1:12" s="149" customFormat="1" ht="15.75" thickBot="1" x14ac:dyDescent="0.3">
      <c r="A547" s="1266"/>
      <c r="B547" s="1260"/>
      <c r="C547" s="945"/>
      <c r="D547" s="945"/>
      <c r="E547" s="407" t="s">
        <v>1579</v>
      </c>
      <c r="F547" s="933" t="s">
        <v>1580</v>
      </c>
      <c r="G547" s="182">
        <v>0.5</v>
      </c>
      <c r="H547" s="167" t="s">
        <v>1535</v>
      </c>
      <c r="I547" s="408"/>
      <c r="J547" s="563"/>
      <c r="K547" s="563"/>
      <c r="L547" s="409"/>
    </row>
    <row r="548" spans="1:12" s="149" customFormat="1" ht="15.75" thickBot="1" x14ac:dyDescent="0.3">
      <c r="A548" s="1266"/>
      <c r="B548" s="1260"/>
      <c r="C548" s="945"/>
      <c r="D548" s="945"/>
      <c r="E548" s="410" t="s">
        <v>2137</v>
      </c>
      <c r="F548" s="411" t="s">
        <v>2138</v>
      </c>
      <c r="G548" s="412">
        <v>1.55</v>
      </c>
      <c r="H548" s="413" t="s">
        <v>1827</v>
      </c>
      <c r="I548" s="413"/>
      <c r="J548" s="565"/>
      <c r="K548" s="565"/>
      <c r="L548" s="425"/>
    </row>
    <row r="549" spans="1:12" s="149" customFormat="1" x14ac:dyDescent="0.25">
      <c r="A549" s="1266"/>
      <c r="B549" s="1260"/>
      <c r="C549" s="945"/>
      <c r="D549" s="945"/>
      <c r="E549" s="416" t="s">
        <v>2073</v>
      </c>
      <c r="F549" s="934" t="s">
        <v>2125</v>
      </c>
      <c r="G549" s="208">
        <v>1.06</v>
      </c>
      <c r="H549" s="937" t="s">
        <v>1657</v>
      </c>
      <c r="I549" s="937"/>
      <c r="J549" s="553"/>
      <c r="K549" s="553"/>
      <c r="L549" s="417"/>
    </row>
    <row r="550" spans="1:12" s="149" customFormat="1" ht="30" x14ac:dyDescent="0.25">
      <c r="A550" s="1266"/>
      <c r="B550" s="1260"/>
      <c r="C550" s="945"/>
      <c r="D550" s="945"/>
      <c r="E550" s="282" t="s">
        <v>1834</v>
      </c>
      <c r="F550" s="939" t="s">
        <v>1869</v>
      </c>
      <c r="G550" s="203">
        <v>0.25</v>
      </c>
      <c r="H550" s="938" t="s">
        <v>1622</v>
      </c>
      <c r="I550" s="938"/>
      <c r="J550" s="539"/>
      <c r="K550" s="539"/>
      <c r="L550" s="394"/>
    </row>
    <row r="551" spans="1:12" s="149" customFormat="1" ht="16.5" thickBot="1" x14ac:dyDescent="0.3">
      <c r="A551" s="1267"/>
      <c r="B551" s="1278"/>
      <c r="C551" s="338"/>
      <c r="D551" s="931"/>
      <c r="E551" s="242"/>
      <c r="F551" s="377" t="s">
        <v>1548</v>
      </c>
      <c r="G551" s="268"/>
      <c r="H551" s="215" t="s">
        <v>1836</v>
      </c>
      <c r="I551" s="400" t="s">
        <v>2139</v>
      </c>
      <c r="J551" s="561">
        <v>472.46</v>
      </c>
      <c r="K551" s="561">
        <v>354.34</v>
      </c>
      <c r="L551" s="419">
        <v>1</v>
      </c>
    </row>
    <row r="552" spans="1:12" s="149" customFormat="1" ht="15.75" x14ac:dyDescent="0.25">
      <c r="A552" s="1265" t="s">
        <v>2140</v>
      </c>
      <c r="B552" s="1277" t="s">
        <v>2141</v>
      </c>
      <c r="C552" s="420" t="s">
        <v>2111</v>
      </c>
      <c r="D552" s="192" t="s">
        <v>2112</v>
      </c>
      <c r="E552" s="426" t="s">
        <v>2022</v>
      </c>
      <c r="F552" s="929" t="s">
        <v>2023</v>
      </c>
      <c r="G552" s="427">
        <v>1.4</v>
      </c>
      <c r="H552" s="421" t="s">
        <v>1535</v>
      </c>
      <c r="I552" s="383"/>
      <c r="J552" s="555"/>
      <c r="K552" s="555"/>
      <c r="L552" s="428"/>
    </row>
    <row r="553" spans="1:12" s="149" customFormat="1" ht="15.75" x14ac:dyDescent="0.25">
      <c r="A553" s="1266"/>
      <c r="B553" s="1260"/>
      <c r="C553" s="1287" t="s">
        <v>2113</v>
      </c>
      <c r="D553" s="1259" t="s">
        <v>2142</v>
      </c>
      <c r="E553" s="170" t="s">
        <v>1536</v>
      </c>
      <c r="F553" s="170" t="s">
        <v>2026</v>
      </c>
      <c r="G553" s="170">
        <v>1.68</v>
      </c>
      <c r="H553" s="170" t="s">
        <v>1535</v>
      </c>
      <c r="I553" s="387"/>
      <c r="J553" s="556"/>
      <c r="K553" s="556"/>
      <c r="L553" s="393"/>
    </row>
    <row r="554" spans="1:12" s="149" customFormat="1" ht="15.75" x14ac:dyDescent="0.25">
      <c r="A554" s="1266"/>
      <c r="B554" s="1260"/>
      <c r="C554" s="1288"/>
      <c r="D554" s="1261"/>
      <c r="E554" s="170" t="s">
        <v>1538</v>
      </c>
      <c r="F554" s="170" t="s">
        <v>2110</v>
      </c>
      <c r="G554" s="170">
        <v>1.68</v>
      </c>
      <c r="H554" s="170" t="s">
        <v>1535</v>
      </c>
      <c r="I554" s="387"/>
      <c r="J554" s="558"/>
      <c r="K554" s="558"/>
      <c r="L554" s="392"/>
    </row>
    <row r="555" spans="1:12" s="149" customFormat="1" ht="15.75" x14ac:dyDescent="0.25">
      <c r="A555" s="1266"/>
      <c r="B555" s="1260"/>
      <c r="C555" s="1287" t="s">
        <v>2115</v>
      </c>
      <c r="D555" s="1259" t="s">
        <v>2131</v>
      </c>
      <c r="E555" s="939" t="s">
        <v>2031</v>
      </c>
      <c r="F555" s="939" t="s">
        <v>2032</v>
      </c>
      <c r="G555" s="203">
        <v>1.08</v>
      </c>
      <c r="H555" s="938" t="s">
        <v>1535</v>
      </c>
      <c r="I555" s="387"/>
      <c r="J555" s="556"/>
      <c r="K555" s="556"/>
      <c r="L555" s="393"/>
    </row>
    <row r="556" spans="1:12" s="149" customFormat="1" x14ac:dyDescent="0.25">
      <c r="A556" s="1266"/>
      <c r="B556" s="1260"/>
      <c r="C556" s="1288"/>
      <c r="D556" s="1261"/>
      <c r="E556" s="170" t="s">
        <v>1557</v>
      </c>
      <c r="F556" s="170" t="s">
        <v>2035</v>
      </c>
      <c r="G556" s="170">
        <v>1.18</v>
      </c>
      <c r="H556" s="170">
        <v>0.4</v>
      </c>
      <c r="I556" s="406"/>
      <c r="J556" s="552"/>
      <c r="K556" s="552"/>
      <c r="L556" s="388"/>
    </row>
    <row r="557" spans="1:12" s="149" customFormat="1" x14ac:dyDescent="0.25">
      <c r="A557" s="1266"/>
      <c r="B557" s="1260"/>
      <c r="C557" s="938" t="s">
        <v>2118</v>
      </c>
      <c r="D557" s="939" t="s">
        <v>2119</v>
      </c>
      <c r="E557" s="170" t="s">
        <v>1559</v>
      </c>
      <c r="F557" s="170" t="s">
        <v>2117</v>
      </c>
      <c r="G557" s="170">
        <v>1.18</v>
      </c>
      <c r="H557" s="170">
        <v>0.4</v>
      </c>
      <c r="I557" s="406"/>
      <c r="J557" s="552"/>
      <c r="K557" s="552"/>
      <c r="L557" s="388"/>
    </row>
    <row r="558" spans="1:12" s="149" customFormat="1" x14ac:dyDescent="0.25">
      <c r="A558" s="1266"/>
      <c r="B558" s="1260"/>
      <c r="C558" s="938" t="s">
        <v>2143</v>
      </c>
      <c r="D558" s="939" t="s">
        <v>2092</v>
      </c>
      <c r="E558" s="170"/>
      <c r="F558" s="170"/>
      <c r="G558" s="170"/>
      <c r="H558" s="170"/>
      <c r="I558" s="429"/>
      <c r="J558" s="552"/>
      <c r="K558" s="552"/>
      <c r="L558" s="388"/>
    </row>
    <row r="559" spans="1:12" s="149" customFormat="1" x14ac:dyDescent="0.25">
      <c r="A559" s="1266"/>
      <c r="B559" s="1260"/>
      <c r="C559" s="938" t="s">
        <v>2106</v>
      </c>
      <c r="D559" s="939" t="s">
        <v>2144</v>
      </c>
      <c r="E559" s="314"/>
      <c r="F559" s="349" t="s">
        <v>1561</v>
      </c>
      <c r="G559" s="247"/>
      <c r="H559" s="941"/>
      <c r="I559" s="429"/>
      <c r="J559" s="552"/>
      <c r="K559" s="552"/>
      <c r="L559" s="388"/>
    </row>
    <row r="560" spans="1:12" s="149" customFormat="1" x14ac:dyDescent="0.25">
      <c r="A560" s="1266"/>
      <c r="B560" s="1260"/>
      <c r="C560" s="938" t="s">
        <v>2134</v>
      </c>
      <c r="D560" s="939" t="s">
        <v>2135</v>
      </c>
      <c r="E560" s="170" t="s">
        <v>1562</v>
      </c>
      <c r="F560" s="939" t="s">
        <v>1563</v>
      </c>
      <c r="G560" s="171">
        <v>0.75</v>
      </c>
      <c r="H560" s="172" t="s">
        <v>1648</v>
      </c>
      <c r="I560" s="406"/>
      <c r="J560" s="552"/>
      <c r="K560" s="552"/>
      <c r="L560" s="388"/>
    </row>
    <row r="561" spans="1:12" s="149" customFormat="1" x14ac:dyDescent="0.25">
      <c r="A561" s="1266"/>
      <c r="B561" s="1260"/>
      <c r="C561" s="938" t="s">
        <v>2145</v>
      </c>
      <c r="D561" s="939" t="s">
        <v>2146</v>
      </c>
      <c r="E561" s="319" t="s">
        <v>1565</v>
      </c>
      <c r="F561" s="939" t="s">
        <v>1566</v>
      </c>
      <c r="G561" s="171">
        <v>0.75</v>
      </c>
      <c r="H561" s="172" t="s">
        <v>1647</v>
      </c>
      <c r="I561" s="406"/>
      <c r="J561" s="552"/>
      <c r="K561" s="552"/>
      <c r="L561" s="388"/>
    </row>
    <row r="562" spans="1:12" s="149" customFormat="1" x14ac:dyDescent="0.25">
      <c r="A562" s="1266"/>
      <c r="B562" s="1260"/>
      <c r="C562" s="938" t="s">
        <v>2147</v>
      </c>
      <c r="D562" s="939" t="s">
        <v>2148</v>
      </c>
      <c r="E562" s="938" t="s">
        <v>1567</v>
      </c>
      <c r="F562" s="938" t="s">
        <v>1568</v>
      </c>
      <c r="G562" s="203">
        <v>0.93</v>
      </c>
      <c r="H562" s="172" t="s">
        <v>1665</v>
      </c>
      <c r="I562" s="429"/>
      <c r="J562" s="630"/>
      <c r="K562" s="630"/>
      <c r="L562" s="468"/>
    </row>
    <row r="563" spans="1:12" s="149" customFormat="1" x14ac:dyDescent="0.25">
      <c r="A563" s="1266"/>
      <c r="B563" s="1260"/>
      <c r="C563" s="938" t="s">
        <v>2149</v>
      </c>
      <c r="D563" s="939" t="s">
        <v>2150</v>
      </c>
      <c r="E563" s="938"/>
      <c r="F563" s="343" t="s">
        <v>1542</v>
      </c>
      <c r="G563" s="203"/>
      <c r="H563" s="172"/>
      <c r="I563" s="938"/>
      <c r="J563" s="539"/>
      <c r="K563" s="539"/>
      <c r="L563" s="394"/>
    </row>
    <row r="564" spans="1:12" s="149" customFormat="1" x14ac:dyDescent="0.25">
      <c r="A564" s="1266"/>
      <c r="B564" s="1260"/>
      <c r="C564" s="202" t="s">
        <v>2132</v>
      </c>
      <c r="D564" s="939" t="s">
        <v>2133</v>
      </c>
      <c r="E564" s="319" t="s">
        <v>1573</v>
      </c>
      <c r="F564" s="934" t="s">
        <v>1574</v>
      </c>
      <c r="G564" s="171">
        <v>0.96</v>
      </c>
      <c r="H564" s="172" t="s">
        <v>2151</v>
      </c>
      <c r="I564" s="937"/>
      <c r="J564" s="553"/>
      <c r="K564" s="553"/>
      <c r="L564" s="417"/>
    </row>
    <row r="565" spans="1:12" s="149" customFormat="1" ht="15.75" thickBot="1" x14ac:dyDescent="0.3">
      <c r="A565" s="1266"/>
      <c r="B565" s="1260"/>
      <c r="C565" s="432"/>
      <c r="D565" s="945"/>
      <c r="E565" s="407" t="s">
        <v>1579</v>
      </c>
      <c r="F565" s="933" t="s">
        <v>1580</v>
      </c>
      <c r="G565" s="182">
        <v>0.5</v>
      </c>
      <c r="H565" s="167" t="s">
        <v>2136</v>
      </c>
      <c r="I565" s="938"/>
      <c r="J565" s="539"/>
      <c r="K565" s="539"/>
      <c r="L565" s="394"/>
    </row>
    <row r="566" spans="1:12" s="149" customFormat="1" ht="30" x14ac:dyDescent="0.25">
      <c r="A566" s="1266"/>
      <c r="B566" s="1260"/>
      <c r="C566" s="432"/>
      <c r="D566" s="945"/>
      <c r="E566" s="164" t="s">
        <v>2152</v>
      </c>
      <c r="F566" s="192" t="s">
        <v>2153</v>
      </c>
      <c r="G566" s="381">
        <v>3</v>
      </c>
      <c r="H566" s="420" t="s">
        <v>1647</v>
      </c>
      <c r="I566" s="938"/>
      <c r="J566" s="539"/>
      <c r="K566" s="539"/>
      <c r="L566" s="394"/>
    </row>
    <row r="567" spans="1:12" s="149" customFormat="1" ht="15.75" thickBot="1" x14ac:dyDescent="0.3">
      <c r="A567" s="1266"/>
      <c r="B567" s="1260"/>
      <c r="C567" s="432"/>
      <c r="D567" s="945"/>
      <c r="E567" s="433" t="s">
        <v>2154</v>
      </c>
      <c r="F567" s="361" t="s">
        <v>2155</v>
      </c>
      <c r="G567" s="398">
        <v>2.58</v>
      </c>
      <c r="H567" s="430" t="s">
        <v>2156</v>
      </c>
      <c r="I567" s="935"/>
      <c r="J567" s="560"/>
      <c r="K567" s="560"/>
      <c r="L567" s="395"/>
    </row>
    <row r="568" spans="1:12" s="149" customFormat="1" ht="30" x14ac:dyDescent="0.25">
      <c r="A568" s="1266"/>
      <c r="B568" s="1260"/>
      <c r="C568" s="434"/>
      <c r="D568" s="930"/>
      <c r="E568" s="416" t="s">
        <v>2157</v>
      </c>
      <c r="F568" s="934" t="s">
        <v>2158</v>
      </c>
      <c r="G568" s="208">
        <v>1.25</v>
      </c>
      <c r="H568" s="937" t="s">
        <v>1800</v>
      </c>
      <c r="I568" s="935"/>
      <c r="J568" s="560"/>
      <c r="K568" s="560"/>
      <c r="L568" s="395"/>
    </row>
    <row r="569" spans="1:12" s="149" customFormat="1" x14ac:dyDescent="0.25">
      <c r="A569" s="1266"/>
      <c r="B569" s="1260"/>
      <c r="C569" s="434"/>
      <c r="D569" s="930"/>
      <c r="E569" s="282" t="s">
        <v>2073</v>
      </c>
      <c r="F569" s="939" t="s">
        <v>2074</v>
      </c>
      <c r="G569" s="203">
        <v>1.06</v>
      </c>
      <c r="H569" s="938" t="s">
        <v>1767</v>
      </c>
      <c r="I569" s="938"/>
      <c r="J569" s="539"/>
      <c r="K569" s="539"/>
      <c r="L569" s="394"/>
    </row>
    <row r="570" spans="1:12" s="149" customFormat="1" ht="30" x14ac:dyDescent="0.25">
      <c r="A570" s="1266"/>
      <c r="B570" s="1260"/>
      <c r="C570" s="434"/>
      <c r="D570" s="930"/>
      <c r="E570" s="282" t="s">
        <v>1834</v>
      </c>
      <c r="F570" s="939" t="s">
        <v>1869</v>
      </c>
      <c r="G570" s="203">
        <v>0.25</v>
      </c>
      <c r="H570" s="938" t="s">
        <v>1708</v>
      </c>
      <c r="I570" s="935"/>
      <c r="J570" s="560"/>
      <c r="K570" s="560"/>
      <c r="L570" s="395"/>
    </row>
    <row r="571" spans="1:12" s="149" customFormat="1" x14ac:dyDescent="0.25">
      <c r="A571" s="1266"/>
      <c r="B571" s="1260"/>
      <c r="C571" s="434"/>
      <c r="D571" s="930"/>
      <c r="E571" s="939" t="s">
        <v>2159</v>
      </c>
      <c r="F571" s="939" t="s">
        <v>2160</v>
      </c>
      <c r="G571" s="203">
        <v>0.84</v>
      </c>
      <c r="H571" s="938" t="s">
        <v>1556</v>
      </c>
      <c r="I571" s="935"/>
      <c r="J571" s="560"/>
      <c r="K571" s="560"/>
      <c r="L571" s="395"/>
    </row>
    <row r="572" spans="1:12" s="149" customFormat="1" x14ac:dyDescent="0.25">
      <c r="A572" s="1266"/>
      <c r="B572" s="1260"/>
      <c r="C572" s="434"/>
      <c r="D572" s="930"/>
      <c r="E572" s="435" t="s">
        <v>2077</v>
      </c>
      <c r="F572" s="930" t="s">
        <v>2078</v>
      </c>
      <c r="G572" s="203">
        <v>0.38</v>
      </c>
      <c r="H572" s="938" t="s">
        <v>1800</v>
      </c>
      <c r="I572" s="935"/>
      <c r="J572" s="560"/>
      <c r="K572" s="560"/>
      <c r="L572" s="395"/>
    </row>
    <row r="573" spans="1:12" s="149" customFormat="1" x14ac:dyDescent="0.25">
      <c r="A573" s="1266"/>
      <c r="B573" s="1260"/>
      <c r="C573" s="434"/>
      <c r="D573" s="930"/>
      <c r="E573" s="282" t="s">
        <v>1620</v>
      </c>
      <c r="F573" s="939" t="s">
        <v>1621</v>
      </c>
      <c r="G573" s="203">
        <v>0.5</v>
      </c>
      <c r="H573" s="938" t="s">
        <v>2161</v>
      </c>
      <c r="I573" s="935"/>
      <c r="J573" s="560"/>
      <c r="K573" s="560"/>
      <c r="L573" s="395"/>
    </row>
    <row r="574" spans="1:12" s="149" customFormat="1" ht="16.5" thickBot="1" x14ac:dyDescent="0.3">
      <c r="A574" s="1267"/>
      <c r="B574" s="1278"/>
      <c r="C574" s="434"/>
      <c r="D574" s="930"/>
      <c r="E574" s="407"/>
      <c r="F574" s="377" t="s">
        <v>1548</v>
      </c>
      <c r="G574" s="943"/>
      <c r="H574" s="376" t="s">
        <v>2162</v>
      </c>
      <c r="I574" s="436">
        <v>4.53</v>
      </c>
      <c r="J574" s="453">
        <v>638.87</v>
      </c>
      <c r="K574" s="453">
        <v>479.16</v>
      </c>
      <c r="L574" s="437" t="s">
        <v>1787</v>
      </c>
    </row>
    <row r="575" spans="1:12" s="149" customFormat="1" ht="30" x14ac:dyDescent="0.25">
      <c r="A575" s="1265" t="s">
        <v>2163</v>
      </c>
      <c r="B575" s="1277" t="s">
        <v>2164</v>
      </c>
      <c r="C575" s="438" t="s">
        <v>2165</v>
      </c>
      <c r="D575" s="439" t="s">
        <v>2166</v>
      </c>
      <c r="E575" s="192" t="s">
        <v>2022</v>
      </c>
      <c r="F575" s="192" t="s">
        <v>2023</v>
      </c>
      <c r="G575" s="381">
        <v>1.4</v>
      </c>
      <c r="H575" s="420" t="s">
        <v>1535</v>
      </c>
      <c r="I575" s="440"/>
      <c r="J575" s="567"/>
      <c r="K575" s="567"/>
      <c r="L575" s="441"/>
    </row>
    <row r="576" spans="1:12" s="149" customFormat="1" ht="15.75" x14ac:dyDescent="0.25">
      <c r="A576" s="1266"/>
      <c r="B576" s="1260"/>
      <c r="C576" s="442" t="s">
        <v>1552</v>
      </c>
      <c r="D576" s="289" t="s">
        <v>2119</v>
      </c>
      <c r="E576" s="170" t="s">
        <v>1536</v>
      </c>
      <c r="F576" s="170" t="s">
        <v>2026</v>
      </c>
      <c r="G576" s="170">
        <v>1.68</v>
      </c>
      <c r="H576" s="170" t="s">
        <v>1535</v>
      </c>
      <c r="I576" s="443"/>
      <c r="J576" s="459"/>
      <c r="K576" s="459"/>
      <c r="L576" s="444"/>
    </row>
    <row r="577" spans="1:12" s="149" customFormat="1" ht="15.75" x14ac:dyDescent="0.25">
      <c r="A577" s="1266"/>
      <c r="B577" s="1260"/>
      <c r="C577" s="442" t="s">
        <v>2167</v>
      </c>
      <c r="D577" s="289" t="s">
        <v>2168</v>
      </c>
      <c r="E577" s="170" t="s">
        <v>1538</v>
      </c>
      <c r="F577" s="170" t="s">
        <v>2110</v>
      </c>
      <c r="G577" s="170">
        <v>1.68</v>
      </c>
      <c r="H577" s="170" t="s">
        <v>1535</v>
      </c>
      <c r="I577" s="443"/>
      <c r="J577" s="459"/>
      <c r="K577" s="459"/>
      <c r="L577" s="444"/>
    </row>
    <row r="578" spans="1:12" s="149" customFormat="1" ht="15.75" x14ac:dyDescent="0.25">
      <c r="A578" s="1266"/>
      <c r="B578" s="1260"/>
      <c r="C578" s="442" t="s">
        <v>2169</v>
      </c>
      <c r="D578" s="289" t="s">
        <v>2170</v>
      </c>
      <c r="E578" s="939" t="s">
        <v>2031</v>
      </c>
      <c r="F578" s="939" t="s">
        <v>2032</v>
      </c>
      <c r="G578" s="203">
        <v>1.08</v>
      </c>
      <c r="H578" s="938" t="s">
        <v>1594</v>
      </c>
      <c r="I578" s="443"/>
      <c r="J578" s="459"/>
      <c r="K578" s="459"/>
      <c r="L578" s="444"/>
    </row>
    <row r="579" spans="1:12" s="149" customFormat="1" ht="15.75" x14ac:dyDescent="0.25">
      <c r="A579" s="1266"/>
      <c r="B579" s="1260"/>
      <c r="C579" s="1287" t="s">
        <v>2171</v>
      </c>
      <c r="D579" s="1259" t="s">
        <v>2172</v>
      </c>
      <c r="E579" s="170" t="s">
        <v>1557</v>
      </c>
      <c r="F579" s="170" t="s">
        <v>2035</v>
      </c>
      <c r="G579" s="170">
        <v>1.18</v>
      </c>
      <c r="H579" s="170">
        <v>0.6</v>
      </c>
      <c r="I579" s="443"/>
      <c r="J579" s="459"/>
      <c r="K579" s="459"/>
      <c r="L579" s="444"/>
    </row>
    <row r="580" spans="1:12" s="149" customFormat="1" ht="15.75" x14ac:dyDescent="0.25">
      <c r="A580" s="1266"/>
      <c r="B580" s="1260"/>
      <c r="C580" s="1295"/>
      <c r="D580" s="1260"/>
      <c r="E580" s="170" t="s">
        <v>1559</v>
      </c>
      <c r="F580" s="170" t="s">
        <v>2117</v>
      </c>
      <c r="G580" s="170">
        <v>1.18</v>
      </c>
      <c r="H580" s="170">
        <v>0.6</v>
      </c>
      <c r="I580" s="443"/>
      <c r="J580" s="459"/>
      <c r="K580" s="459"/>
      <c r="L580" s="444"/>
    </row>
    <row r="581" spans="1:12" s="149" customFormat="1" ht="15.75" x14ac:dyDescent="0.25">
      <c r="A581" s="1266"/>
      <c r="B581" s="1260"/>
      <c r="C581" s="1288"/>
      <c r="D581" s="1261"/>
      <c r="E581" s="170"/>
      <c r="F581" s="345" t="s">
        <v>1561</v>
      </c>
      <c r="G581" s="171"/>
      <c r="H581" s="172"/>
      <c r="I581" s="443"/>
      <c r="J581" s="459"/>
      <c r="K581" s="459"/>
      <c r="L581" s="444"/>
    </row>
    <row r="582" spans="1:12" s="149" customFormat="1" ht="15.75" x14ac:dyDescent="0.25">
      <c r="A582" s="1266"/>
      <c r="B582" s="1260"/>
      <c r="C582" s="1287" t="s">
        <v>2173</v>
      </c>
      <c r="D582" s="1259" t="s">
        <v>2174</v>
      </c>
      <c r="E582" s="170" t="s">
        <v>1562</v>
      </c>
      <c r="F582" s="939" t="s">
        <v>1563</v>
      </c>
      <c r="G582" s="171">
        <v>0.75</v>
      </c>
      <c r="H582" s="172" t="s">
        <v>1739</v>
      </c>
      <c r="I582" s="443"/>
      <c r="J582" s="459"/>
      <c r="K582" s="459"/>
      <c r="L582" s="444"/>
    </row>
    <row r="583" spans="1:12" s="149" customFormat="1" ht="15.75" x14ac:dyDescent="0.25">
      <c r="A583" s="1266"/>
      <c r="B583" s="1260"/>
      <c r="C583" s="1288"/>
      <c r="D583" s="1261"/>
      <c r="E583" s="319" t="s">
        <v>1565</v>
      </c>
      <c r="F583" s="939" t="s">
        <v>1566</v>
      </c>
      <c r="G583" s="171">
        <v>0.75</v>
      </c>
      <c r="H583" s="172" t="s">
        <v>2175</v>
      </c>
      <c r="I583" s="436"/>
      <c r="J583" s="453"/>
      <c r="K583" s="453"/>
      <c r="L583" s="437"/>
    </row>
    <row r="584" spans="1:12" s="149" customFormat="1" ht="15.75" x14ac:dyDescent="0.25">
      <c r="A584" s="1266"/>
      <c r="B584" s="1260"/>
      <c r="C584" s="434"/>
      <c r="D584" s="930"/>
      <c r="E584" s="405" t="s">
        <v>1567</v>
      </c>
      <c r="F584" s="938" t="s">
        <v>1568</v>
      </c>
      <c r="G584" s="203">
        <v>0.93</v>
      </c>
      <c r="H584" s="172" t="s">
        <v>1556</v>
      </c>
      <c r="I584" s="443"/>
      <c r="J584" s="459"/>
      <c r="K584" s="459"/>
      <c r="L584" s="444"/>
    </row>
    <row r="585" spans="1:12" s="149" customFormat="1" ht="15.75" x14ac:dyDescent="0.25">
      <c r="A585" s="1266"/>
      <c r="B585" s="1260"/>
      <c r="C585" s="434"/>
      <c r="D585" s="930"/>
      <c r="E585" s="938"/>
      <c r="F585" s="345" t="s">
        <v>1542</v>
      </c>
      <c r="G585" s="203"/>
      <c r="H585" s="172"/>
      <c r="I585" s="443"/>
      <c r="J585" s="459"/>
      <c r="K585" s="459"/>
      <c r="L585" s="444"/>
    </row>
    <row r="586" spans="1:12" s="149" customFormat="1" ht="15.75" x14ac:dyDescent="0.25">
      <c r="A586" s="1266"/>
      <c r="B586" s="1260"/>
      <c r="C586" s="434"/>
      <c r="D586" s="930"/>
      <c r="E586" s="170" t="s">
        <v>1573</v>
      </c>
      <c r="F586" s="939" t="s">
        <v>1574</v>
      </c>
      <c r="G586" s="171">
        <v>0.96</v>
      </c>
      <c r="H586" s="172" t="s">
        <v>1662</v>
      </c>
      <c r="I586" s="443"/>
      <c r="J586" s="459"/>
      <c r="K586" s="459"/>
      <c r="L586" s="444"/>
    </row>
    <row r="587" spans="1:12" s="149" customFormat="1" ht="16.5" thickBot="1" x14ac:dyDescent="0.3">
      <c r="A587" s="1266"/>
      <c r="B587" s="1260"/>
      <c r="C587" s="434"/>
      <c r="D587" s="930"/>
      <c r="E587" s="943" t="s">
        <v>1579</v>
      </c>
      <c r="F587" s="933" t="s">
        <v>1580</v>
      </c>
      <c r="G587" s="182">
        <v>0.5</v>
      </c>
      <c r="H587" s="167" t="s">
        <v>2176</v>
      </c>
      <c r="I587" s="445"/>
      <c r="J587" s="568"/>
      <c r="K587" s="568"/>
      <c r="L587" s="446"/>
    </row>
    <row r="588" spans="1:12" s="149" customFormat="1" ht="15.75" x14ac:dyDescent="0.25">
      <c r="A588" s="1266"/>
      <c r="B588" s="1260"/>
      <c r="C588" s="434"/>
      <c r="D588" s="930"/>
      <c r="E588" s="164" t="s">
        <v>2177</v>
      </c>
      <c r="F588" s="192" t="s">
        <v>2178</v>
      </c>
      <c r="G588" s="381">
        <v>3.78</v>
      </c>
      <c r="H588" s="420" t="s">
        <v>1622</v>
      </c>
      <c r="I588" s="440"/>
      <c r="J588" s="567"/>
      <c r="K588" s="567"/>
      <c r="L588" s="441"/>
    </row>
    <row r="589" spans="1:12" s="149" customFormat="1" ht="15.75" x14ac:dyDescent="0.25">
      <c r="A589" s="1266"/>
      <c r="B589" s="1260"/>
      <c r="C589" s="434"/>
      <c r="D589" s="930"/>
      <c r="E589" s="447" t="s">
        <v>2179</v>
      </c>
      <c r="F589" s="939" t="s">
        <v>2180</v>
      </c>
      <c r="G589" s="203">
        <v>3.89</v>
      </c>
      <c r="H589" s="938" t="s">
        <v>1739</v>
      </c>
      <c r="I589" s="443"/>
      <c r="J589" s="459"/>
      <c r="K589" s="459"/>
      <c r="L589" s="444"/>
    </row>
    <row r="590" spans="1:12" s="149" customFormat="1" ht="30.75" thickBot="1" x14ac:dyDescent="0.3">
      <c r="A590" s="1266"/>
      <c r="B590" s="1260"/>
      <c r="C590" s="434"/>
      <c r="D590" s="930"/>
      <c r="E590" s="433" t="s">
        <v>2181</v>
      </c>
      <c r="F590" s="361" t="s">
        <v>2182</v>
      </c>
      <c r="G590" s="398">
        <v>1.22</v>
      </c>
      <c r="H590" s="430" t="s">
        <v>2183</v>
      </c>
      <c r="I590" s="448"/>
      <c r="J590" s="569"/>
      <c r="K590" s="569"/>
      <c r="L590" s="449"/>
    </row>
    <row r="591" spans="1:12" s="149" customFormat="1" ht="30" x14ac:dyDescent="0.25">
      <c r="A591" s="1266"/>
      <c r="B591" s="1260"/>
      <c r="C591" s="434"/>
      <c r="D591" s="930"/>
      <c r="E591" s="934" t="s">
        <v>2157</v>
      </c>
      <c r="F591" s="934" t="s">
        <v>2158</v>
      </c>
      <c r="G591" s="208">
        <v>1.25</v>
      </c>
      <c r="H591" s="937" t="s">
        <v>1569</v>
      </c>
      <c r="I591" s="450"/>
      <c r="J591" s="570"/>
      <c r="K591" s="570"/>
      <c r="L591" s="451"/>
    </row>
    <row r="592" spans="1:12" s="149" customFormat="1" ht="30" x14ac:dyDescent="0.25">
      <c r="A592" s="1266"/>
      <c r="B592" s="1260"/>
      <c r="C592" s="434"/>
      <c r="D592" s="930"/>
      <c r="E592" s="939" t="s">
        <v>2184</v>
      </c>
      <c r="F592" s="939" t="s">
        <v>2185</v>
      </c>
      <c r="G592" s="203">
        <v>1</v>
      </c>
      <c r="H592" s="938" t="s">
        <v>1569</v>
      </c>
      <c r="I592" s="443"/>
      <c r="J592" s="459"/>
      <c r="K592" s="459"/>
      <c r="L592" s="444"/>
    </row>
    <row r="593" spans="1:12" s="149" customFormat="1" ht="15.75" x14ac:dyDescent="0.25">
      <c r="A593" s="1266"/>
      <c r="B593" s="1260"/>
      <c r="C593" s="434"/>
      <c r="D593" s="930"/>
      <c r="E593" s="939" t="s">
        <v>2186</v>
      </c>
      <c r="F593" s="170" t="s">
        <v>2187</v>
      </c>
      <c r="G593" s="171">
        <v>0.82</v>
      </c>
      <c r="H593" s="172" t="s">
        <v>2188</v>
      </c>
      <c r="I593" s="443"/>
      <c r="J593" s="459"/>
      <c r="K593" s="459"/>
      <c r="L593" s="444"/>
    </row>
    <row r="594" spans="1:12" s="149" customFormat="1" ht="15.75" x14ac:dyDescent="0.25">
      <c r="A594" s="1266"/>
      <c r="B594" s="1260"/>
      <c r="C594" s="434"/>
      <c r="D594" s="930"/>
      <c r="E594" s="939" t="s">
        <v>2073</v>
      </c>
      <c r="F594" s="939" t="s">
        <v>2125</v>
      </c>
      <c r="G594" s="203">
        <v>1.06</v>
      </c>
      <c r="H594" s="938" t="s">
        <v>2151</v>
      </c>
      <c r="I594" s="443"/>
      <c r="J594" s="459"/>
      <c r="K594" s="459"/>
      <c r="L594" s="444"/>
    </row>
    <row r="595" spans="1:12" s="149" customFormat="1" ht="15.75" x14ac:dyDescent="0.25">
      <c r="A595" s="1266"/>
      <c r="B595" s="1260"/>
      <c r="C595" s="434"/>
      <c r="D595" s="930"/>
      <c r="E595" s="939" t="s">
        <v>2159</v>
      </c>
      <c r="F595" s="939" t="s">
        <v>2160</v>
      </c>
      <c r="G595" s="203">
        <v>0.84</v>
      </c>
      <c r="H595" s="938" t="s">
        <v>1564</v>
      </c>
      <c r="I595" s="443"/>
      <c r="J595" s="459"/>
      <c r="K595" s="459"/>
      <c r="L595" s="444"/>
    </row>
    <row r="596" spans="1:12" s="149" customFormat="1" ht="15.75" x14ac:dyDescent="0.25">
      <c r="A596" s="1266"/>
      <c r="B596" s="1260"/>
      <c r="C596" s="434"/>
      <c r="D596" s="930"/>
      <c r="E596" s="939" t="s">
        <v>2189</v>
      </c>
      <c r="F596" s="939" t="s">
        <v>2190</v>
      </c>
      <c r="G596" s="203">
        <v>1.3</v>
      </c>
      <c r="H596" s="938" t="s">
        <v>1755</v>
      </c>
      <c r="I596" s="443"/>
      <c r="J596" s="459"/>
      <c r="K596" s="459"/>
      <c r="L596" s="444"/>
    </row>
    <row r="597" spans="1:12" s="149" customFormat="1" ht="30" x14ac:dyDescent="0.25">
      <c r="A597" s="1266"/>
      <c r="B597" s="1260"/>
      <c r="C597" s="434"/>
      <c r="D597" s="930"/>
      <c r="E597" s="939" t="s">
        <v>1834</v>
      </c>
      <c r="F597" s="939" t="s">
        <v>1869</v>
      </c>
      <c r="G597" s="203">
        <v>0.25</v>
      </c>
      <c r="H597" s="938" t="s">
        <v>1649</v>
      </c>
      <c r="I597" s="443"/>
      <c r="J597" s="459"/>
      <c r="K597" s="459"/>
      <c r="L597" s="444"/>
    </row>
    <row r="598" spans="1:12" s="149" customFormat="1" ht="15.75" x14ac:dyDescent="0.25">
      <c r="A598" s="1266"/>
      <c r="B598" s="1260"/>
      <c r="C598" s="434"/>
      <c r="D598" s="930"/>
      <c r="E598" s="938" t="s">
        <v>2077</v>
      </c>
      <c r="F598" s="939" t="s">
        <v>2078</v>
      </c>
      <c r="G598" s="203">
        <v>0.38</v>
      </c>
      <c r="H598" s="938" t="s">
        <v>1647</v>
      </c>
      <c r="I598" s="443"/>
      <c r="J598" s="459"/>
      <c r="K598" s="459"/>
      <c r="L598" s="444"/>
    </row>
    <row r="599" spans="1:12" s="149" customFormat="1" ht="15.75" x14ac:dyDescent="0.25">
      <c r="A599" s="1266"/>
      <c r="B599" s="1260"/>
      <c r="C599" s="434"/>
      <c r="D599" s="930"/>
      <c r="E599" s="939" t="s">
        <v>1620</v>
      </c>
      <c r="F599" s="939" t="s">
        <v>1621</v>
      </c>
      <c r="G599" s="203">
        <v>0.5</v>
      </c>
      <c r="H599" s="938" t="s">
        <v>1708</v>
      </c>
      <c r="I599" s="443"/>
      <c r="J599" s="459"/>
      <c r="K599" s="459"/>
      <c r="L599" s="444"/>
    </row>
    <row r="600" spans="1:12" s="149" customFormat="1" ht="16.5" thickBot="1" x14ac:dyDescent="0.3">
      <c r="A600" s="1267"/>
      <c r="B600" s="1278"/>
      <c r="C600" s="434"/>
      <c r="D600" s="930"/>
      <c r="E600" s="266"/>
      <c r="F600" s="377" t="s">
        <v>1548</v>
      </c>
      <c r="G600" s="266"/>
      <c r="H600" s="246" t="s">
        <v>2191</v>
      </c>
      <c r="I600" s="452">
        <v>5.64</v>
      </c>
      <c r="J600" s="453">
        <v>795.42</v>
      </c>
      <c r="K600" s="453">
        <v>596.57000000000005</v>
      </c>
      <c r="L600" s="437" t="s">
        <v>1787</v>
      </c>
    </row>
    <row r="601" spans="1:12" s="149" customFormat="1" ht="15.75" x14ac:dyDescent="0.25">
      <c r="A601" s="1265" t="s">
        <v>2192</v>
      </c>
      <c r="B601" s="1277" t="s">
        <v>2193</v>
      </c>
      <c r="C601" s="420" t="s">
        <v>2194</v>
      </c>
      <c r="D601" s="454" t="s">
        <v>2195</v>
      </c>
      <c r="E601" s="192" t="s">
        <v>2022</v>
      </c>
      <c r="F601" s="192" t="s">
        <v>2023</v>
      </c>
      <c r="G601" s="381">
        <v>1.4</v>
      </c>
      <c r="H601" s="420" t="s">
        <v>1535</v>
      </c>
      <c r="I601" s="455"/>
      <c r="J601" s="456"/>
      <c r="K601" s="456"/>
      <c r="L601" s="457"/>
    </row>
    <row r="602" spans="1:12" s="149" customFormat="1" ht="15.75" x14ac:dyDescent="0.25">
      <c r="A602" s="1266"/>
      <c r="B602" s="1260"/>
      <c r="C602" s="1287" t="s">
        <v>2196</v>
      </c>
      <c r="D602" s="1259" t="s">
        <v>2197</v>
      </c>
      <c r="E602" s="170" t="s">
        <v>1536</v>
      </c>
      <c r="F602" s="170" t="s">
        <v>2026</v>
      </c>
      <c r="G602" s="170">
        <v>1.68</v>
      </c>
      <c r="H602" s="170" t="s">
        <v>1535</v>
      </c>
      <c r="I602" s="458"/>
      <c r="J602" s="459"/>
      <c r="K602" s="459"/>
      <c r="L602" s="444"/>
    </row>
    <row r="603" spans="1:12" s="149" customFormat="1" ht="15.75" x14ac:dyDescent="0.25">
      <c r="A603" s="1266"/>
      <c r="B603" s="1260"/>
      <c r="C603" s="1288"/>
      <c r="D603" s="1261"/>
      <c r="E603" s="170" t="s">
        <v>1538</v>
      </c>
      <c r="F603" s="170" t="s">
        <v>2110</v>
      </c>
      <c r="G603" s="170">
        <v>1.68</v>
      </c>
      <c r="H603" s="170" t="s">
        <v>1535</v>
      </c>
      <c r="I603" s="460"/>
      <c r="J603" s="571"/>
      <c r="K603" s="571"/>
      <c r="L603" s="461"/>
    </row>
    <row r="604" spans="1:12" s="149" customFormat="1" x14ac:dyDescent="0.25">
      <c r="A604" s="1266"/>
      <c r="B604" s="1260"/>
      <c r="C604" s="938" t="s">
        <v>2198</v>
      </c>
      <c r="D604" s="939" t="s">
        <v>2199</v>
      </c>
      <c r="E604" s="939" t="s">
        <v>2031</v>
      </c>
      <c r="F604" s="939" t="s">
        <v>2032</v>
      </c>
      <c r="G604" s="203">
        <v>1.08</v>
      </c>
      <c r="H604" s="938" t="s">
        <v>1585</v>
      </c>
      <c r="I604" s="406"/>
      <c r="J604" s="552"/>
      <c r="K604" s="552"/>
      <c r="L604" s="388"/>
    </row>
    <row r="605" spans="1:12" s="149" customFormat="1" ht="15.75" x14ac:dyDescent="0.25">
      <c r="A605" s="1266"/>
      <c r="B605" s="1260"/>
      <c r="C605" s="1287" t="s">
        <v>2200</v>
      </c>
      <c r="D605" s="1259" t="s">
        <v>2201</v>
      </c>
      <c r="E605" s="170" t="s">
        <v>1557</v>
      </c>
      <c r="F605" s="170" t="s">
        <v>2035</v>
      </c>
      <c r="G605" s="170">
        <v>1.18</v>
      </c>
      <c r="H605" s="170">
        <v>0.5</v>
      </c>
      <c r="I605" s="460"/>
      <c r="J605" s="571"/>
      <c r="K605" s="571"/>
      <c r="L605" s="461"/>
    </row>
    <row r="606" spans="1:12" s="149" customFormat="1" x14ac:dyDescent="0.25">
      <c r="A606" s="1266"/>
      <c r="B606" s="1260"/>
      <c r="C606" s="1288"/>
      <c r="D606" s="1261"/>
      <c r="E606" s="170" t="s">
        <v>1559</v>
      </c>
      <c r="F606" s="170" t="s">
        <v>2117</v>
      </c>
      <c r="G606" s="170">
        <v>1.18</v>
      </c>
      <c r="H606" s="170">
        <v>0.5</v>
      </c>
      <c r="I606" s="406"/>
      <c r="J606" s="552"/>
      <c r="K606" s="552"/>
      <c r="L606" s="388"/>
    </row>
    <row r="607" spans="1:12" s="149" customFormat="1" ht="15.75" x14ac:dyDescent="0.25">
      <c r="A607" s="1266"/>
      <c r="B607" s="1260"/>
      <c r="C607" s="1287" t="s">
        <v>2202</v>
      </c>
      <c r="D607" s="1259" t="s">
        <v>2203</v>
      </c>
      <c r="E607" s="945"/>
      <c r="F607" s="349" t="s">
        <v>1561</v>
      </c>
      <c r="G607" s="247"/>
      <c r="H607" s="941"/>
      <c r="I607" s="460"/>
      <c r="J607" s="571"/>
      <c r="K607" s="571"/>
      <c r="L607" s="461"/>
    </row>
    <row r="608" spans="1:12" s="149" customFormat="1" ht="15.75" x14ac:dyDescent="0.25">
      <c r="A608" s="1266"/>
      <c r="B608" s="1260"/>
      <c r="C608" s="1288"/>
      <c r="D608" s="1261"/>
      <c r="E608" s="170" t="s">
        <v>1562</v>
      </c>
      <c r="F608" s="939" t="s">
        <v>1563</v>
      </c>
      <c r="G608" s="171">
        <v>0.75</v>
      </c>
      <c r="H608" s="172" t="s">
        <v>1556</v>
      </c>
      <c r="I608" s="460"/>
      <c r="J608" s="571"/>
      <c r="K608" s="571"/>
      <c r="L608" s="461"/>
    </row>
    <row r="609" spans="1:12" s="149" customFormat="1" x14ac:dyDescent="0.25">
      <c r="A609" s="1266"/>
      <c r="B609" s="1260"/>
      <c r="C609" s="938" t="s">
        <v>2204</v>
      </c>
      <c r="D609" s="939" t="s">
        <v>2205</v>
      </c>
      <c r="E609" s="319" t="s">
        <v>1565</v>
      </c>
      <c r="F609" s="939" t="s">
        <v>1566</v>
      </c>
      <c r="G609" s="171">
        <v>0.75</v>
      </c>
      <c r="H609" s="172" t="s">
        <v>1556</v>
      </c>
      <c r="I609" s="406"/>
      <c r="J609" s="552"/>
      <c r="K609" s="552"/>
      <c r="L609" s="388"/>
    </row>
    <row r="610" spans="1:12" s="149" customFormat="1" x14ac:dyDescent="0.25">
      <c r="A610" s="1266"/>
      <c r="B610" s="1260"/>
      <c r="C610" s="938" t="s">
        <v>2206</v>
      </c>
      <c r="D610" s="939" t="s">
        <v>2207</v>
      </c>
      <c r="E610" s="405" t="s">
        <v>1567</v>
      </c>
      <c r="F610" s="938" t="s">
        <v>1568</v>
      </c>
      <c r="G610" s="203">
        <v>0.93</v>
      </c>
      <c r="H610" s="172" t="s">
        <v>1556</v>
      </c>
      <c r="I610" s="406"/>
      <c r="J610" s="552"/>
      <c r="K610" s="552"/>
      <c r="L610" s="388"/>
    </row>
    <row r="611" spans="1:12" s="149" customFormat="1" x14ac:dyDescent="0.25">
      <c r="A611" s="1266"/>
      <c r="B611" s="1260"/>
      <c r="C611" s="1287" t="s">
        <v>2208</v>
      </c>
      <c r="D611" s="1259" t="s">
        <v>2209</v>
      </c>
      <c r="E611" s="938"/>
      <c r="F611" s="343" t="s">
        <v>1542</v>
      </c>
      <c r="G611" s="203"/>
      <c r="H611" s="172"/>
      <c r="I611" s="406"/>
      <c r="J611" s="552"/>
      <c r="K611" s="552"/>
      <c r="L611" s="388"/>
    </row>
    <row r="612" spans="1:12" s="149" customFormat="1" x14ac:dyDescent="0.25">
      <c r="A612" s="1266"/>
      <c r="B612" s="1260"/>
      <c r="C612" s="1288"/>
      <c r="D612" s="1261"/>
      <c r="E612" s="170" t="s">
        <v>1573</v>
      </c>
      <c r="F612" s="939" t="s">
        <v>1574</v>
      </c>
      <c r="G612" s="171">
        <v>0.96</v>
      </c>
      <c r="H612" s="172" t="s">
        <v>1585</v>
      </c>
      <c r="I612" s="406"/>
      <c r="J612" s="552"/>
      <c r="K612" s="552"/>
      <c r="L612" s="388"/>
    </row>
    <row r="613" spans="1:12" s="149" customFormat="1" ht="15.75" thickBot="1" x14ac:dyDescent="0.3">
      <c r="A613" s="1266"/>
      <c r="B613" s="1260"/>
      <c r="C613" s="938" t="s">
        <v>2210</v>
      </c>
      <c r="D613" s="939" t="s">
        <v>2211</v>
      </c>
      <c r="E613" s="943" t="s">
        <v>1579</v>
      </c>
      <c r="F613" s="933" t="s">
        <v>1580</v>
      </c>
      <c r="G613" s="182">
        <v>0.5</v>
      </c>
      <c r="H613" s="167" t="s">
        <v>1585</v>
      </c>
      <c r="I613" s="408"/>
      <c r="J613" s="563"/>
      <c r="K613" s="563"/>
      <c r="L613" s="409"/>
    </row>
    <row r="614" spans="1:12" s="149" customFormat="1" ht="15.75" thickBot="1" x14ac:dyDescent="0.3">
      <c r="A614" s="1266"/>
      <c r="B614" s="1260"/>
      <c r="C614" s="938" t="s">
        <v>2212</v>
      </c>
      <c r="D614" s="939" t="s">
        <v>2213</v>
      </c>
      <c r="E614" s="410" t="s">
        <v>2214</v>
      </c>
      <c r="F614" s="411" t="s">
        <v>2215</v>
      </c>
      <c r="G614" s="412">
        <v>1.1499999999999999</v>
      </c>
      <c r="H614" s="413" t="s">
        <v>1564</v>
      </c>
      <c r="I614" s="414"/>
      <c r="J614" s="564"/>
      <c r="K614" s="564"/>
      <c r="L614" s="415"/>
    </row>
    <row r="615" spans="1:12" s="149" customFormat="1" ht="15.75" thickBot="1" x14ac:dyDescent="0.3">
      <c r="A615" s="1266"/>
      <c r="B615" s="1260"/>
      <c r="C615" s="938" t="s">
        <v>2216</v>
      </c>
      <c r="D615" s="462" t="s">
        <v>2037</v>
      </c>
      <c r="E615" s="930" t="s">
        <v>1832</v>
      </c>
      <c r="F615" s="930" t="s">
        <v>2217</v>
      </c>
      <c r="G615" s="390">
        <v>1.06</v>
      </c>
      <c r="H615" s="936" t="s">
        <v>1827</v>
      </c>
      <c r="I615" s="936"/>
      <c r="J615" s="572"/>
      <c r="K615" s="572"/>
      <c r="L615" s="463"/>
    </row>
    <row r="616" spans="1:12" s="149" customFormat="1" ht="15.75" thickBot="1" x14ac:dyDescent="0.3">
      <c r="A616" s="1266"/>
      <c r="B616" s="1260"/>
      <c r="C616" s="938" t="s">
        <v>2218</v>
      </c>
      <c r="D616" s="939" t="s">
        <v>2219</v>
      </c>
      <c r="E616" s="410" t="s">
        <v>2220</v>
      </c>
      <c r="F616" s="411" t="s">
        <v>2221</v>
      </c>
      <c r="G616" s="412">
        <v>2.33</v>
      </c>
      <c r="H616" s="413" t="s">
        <v>1696</v>
      </c>
      <c r="I616" s="413"/>
      <c r="J616" s="565"/>
      <c r="K616" s="565"/>
      <c r="L616" s="425"/>
    </row>
    <row r="617" spans="1:12" s="149" customFormat="1" ht="30" x14ac:dyDescent="0.25">
      <c r="A617" s="1266"/>
      <c r="B617" s="1260"/>
      <c r="C617" s="938" t="s">
        <v>2222</v>
      </c>
      <c r="D617" s="939" t="s">
        <v>2223</v>
      </c>
      <c r="E617" s="934" t="s">
        <v>1834</v>
      </c>
      <c r="F617" s="934" t="s">
        <v>1869</v>
      </c>
      <c r="G617" s="208">
        <v>0.25</v>
      </c>
      <c r="H617" s="937" t="s">
        <v>1585</v>
      </c>
      <c r="I617" s="937"/>
      <c r="J617" s="553"/>
      <c r="K617" s="553"/>
      <c r="L617" s="417"/>
    </row>
    <row r="618" spans="1:12" s="149" customFormat="1" x14ac:dyDescent="0.25">
      <c r="A618" s="1266"/>
      <c r="B618" s="1260"/>
      <c r="C618" s="938" t="s">
        <v>2224</v>
      </c>
      <c r="D618" s="939" t="s">
        <v>2225</v>
      </c>
      <c r="E618" s="435" t="s">
        <v>2077</v>
      </c>
      <c r="F618" s="930" t="s">
        <v>2078</v>
      </c>
      <c r="G618" s="203">
        <v>0.38</v>
      </c>
      <c r="H618" s="938" t="s">
        <v>1578</v>
      </c>
      <c r="I618" s="938"/>
      <c r="J618" s="539"/>
      <c r="K618" s="539"/>
      <c r="L618" s="394"/>
    </row>
    <row r="619" spans="1:12" s="149" customFormat="1" x14ac:dyDescent="0.25">
      <c r="A619" s="1266"/>
      <c r="B619" s="1260"/>
      <c r="C619" s="938" t="s">
        <v>2226</v>
      </c>
      <c r="D619" s="939" t="s">
        <v>2227</v>
      </c>
      <c r="E619" s="939" t="s">
        <v>2186</v>
      </c>
      <c r="F619" s="170" t="s">
        <v>2187</v>
      </c>
      <c r="G619" s="171">
        <v>0.82</v>
      </c>
      <c r="H619" s="172" t="s">
        <v>2188</v>
      </c>
      <c r="I619" s="935"/>
      <c r="J619" s="560"/>
      <c r="K619" s="560"/>
      <c r="L619" s="395"/>
    </row>
    <row r="620" spans="1:12" s="149" customFormat="1" ht="30" x14ac:dyDescent="0.25">
      <c r="A620" s="1266"/>
      <c r="B620" s="1260"/>
      <c r="C620" s="938" t="s">
        <v>2228</v>
      </c>
      <c r="D620" s="939" t="s">
        <v>2229</v>
      </c>
      <c r="E620" s="170" t="s">
        <v>1855</v>
      </c>
      <c r="F620" s="289" t="s">
        <v>2230</v>
      </c>
      <c r="G620" s="170">
        <v>1.1200000000000001</v>
      </c>
      <c r="H620" s="172" t="s">
        <v>1575</v>
      </c>
      <c r="I620" s="938"/>
      <c r="J620" s="539"/>
      <c r="K620" s="539"/>
      <c r="L620" s="394"/>
    </row>
    <row r="621" spans="1:12" s="149" customFormat="1" ht="30" x14ac:dyDescent="0.25">
      <c r="A621" s="1266"/>
      <c r="B621" s="1260"/>
      <c r="C621" s="938" t="s">
        <v>2231</v>
      </c>
      <c r="D621" s="939" t="s">
        <v>2232</v>
      </c>
      <c r="E621" s="170" t="s">
        <v>2159</v>
      </c>
      <c r="F621" s="170" t="s">
        <v>2160</v>
      </c>
      <c r="G621" s="170">
        <v>0.84</v>
      </c>
      <c r="H621" s="170">
        <v>0.5</v>
      </c>
      <c r="I621" s="937"/>
      <c r="J621" s="553"/>
      <c r="K621" s="553"/>
      <c r="L621" s="417"/>
    </row>
    <row r="622" spans="1:12" s="149" customFormat="1" x14ac:dyDescent="0.25">
      <c r="A622" s="1266"/>
      <c r="B622" s="1260"/>
      <c r="C622" s="938" t="s">
        <v>2233</v>
      </c>
      <c r="D622" s="939" t="s">
        <v>2234</v>
      </c>
      <c r="E622" s="170" t="s">
        <v>1620</v>
      </c>
      <c r="F622" s="170" t="s">
        <v>1621</v>
      </c>
      <c r="G622" s="171">
        <v>0.5</v>
      </c>
      <c r="H622" s="172" t="s">
        <v>1569</v>
      </c>
      <c r="I622" s="938"/>
      <c r="J622" s="539"/>
      <c r="K622" s="539"/>
      <c r="L622" s="394"/>
    </row>
    <row r="623" spans="1:12" s="149" customFormat="1" x14ac:dyDescent="0.25">
      <c r="A623" s="1266"/>
      <c r="B623" s="1260"/>
      <c r="C623" s="938" t="s">
        <v>2235</v>
      </c>
      <c r="D623" s="939" t="s">
        <v>2236</v>
      </c>
      <c r="E623" s="170"/>
      <c r="F623" s="170"/>
      <c r="G623" s="171"/>
      <c r="H623" s="172"/>
      <c r="I623" s="172"/>
      <c r="J623" s="546"/>
      <c r="K623" s="546"/>
      <c r="L623" s="464"/>
    </row>
    <row r="624" spans="1:12" s="149" customFormat="1" ht="16.5" thickBot="1" x14ac:dyDescent="0.3">
      <c r="A624" s="1267"/>
      <c r="B624" s="1278"/>
      <c r="C624" s="938"/>
      <c r="D624" s="939"/>
      <c r="E624" s="265"/>
      <c r="F624" s="377" t="s">
        <v>1548</v>
      </c>
      <c r="G624" s="465"/>
      <c r="H624" s="466" t="s">
        <v>1785</v>
      </c>
      <c r="I624" s="467" t="s">
        <v>2237</v>
      </c>
      <c r="J624" s="558">
        <v>984.4</v>
      </c>
      <c r="K624" s="558">
        <v>738.3</v>
      </c>
      <c r="L624" s="437" t="s">
        <v>2238</v>
      </c>
    </row>
    <row r="625" spans="1:12" s="149" customFormat="1" ht="15.75" x14ac:dyDescent="0.25">
      <c r="A625" s="1265" t="s">
        <v>2239</v>
      </c>
      <c r="B625" s="1277" t="s">
        <v>2240</v>
      </c>
      <c r="C625" s="420" t="s">
        <v>1813</v>
      </c>
      <c r="D625" s="192" t="s">
        <v>1814</v>
      </c>
      <c r="E625" s="192" t="s">
        <v>2022</v>
      </c>
      <c r="F625" s="192" t="s">
        <v>2023</v>
      </c>
      <c r="G625" s="381">
        <v>1.4</v>
      </c>
      <c r="H625" s="420" t="s">
        <v>1535</v>
      </c>
      <c r="I625" s="383"/>
      <c r="J625" s="555"/>
      <c r="K625" s="555"/>
      <c r="L625" s="428"/>
    </row>
    <row r="626" spans="1:12" s="149" customFormat="1" ht="15.75" x14ac:dyDescent="0.25">
      <c r="A626" s="1266"/>
      <c r="B626" s="1260"/>
      <c r="C626" s="938" t="s">
        <v>2241</v>
      </c>
      <c r="D626" s="939" t="s">
        <v>2242</v>
      </c>
      <c r="E626" s="170" t="s">
        <v>1536</v>
      </c>
      <c r="F626" s="170" t="s">
        <v>2026</v>
      </c>
      <c r="G626" s="170">
        <v>1.68</v>
      </c>
      <c r="H626" s="170" t="s">
        <v>1535</v>
      </c>
      <c r="I626" s="387"/>
      <c r="J626" s="556"/>
      <c r="K626" s="556"/>
      <c r="L626" s="393"/>
    </row>
    <row r="627" spans="1:12" s="149" customFormat="1" ht="30" x14ac:dyDescent="0.25">
      <c r="A627" s="1266"/>
      <c r="B627" s="1260"/>
      <c r="C627" s="938" t="s">
        <v>2243</v>
      </c>
      <c r="D627" s="939" t="s">
        <v>2244</v>
      </c>
      <c r="E627" s="170" t="s">
        <v>1538</v>
      </c>
      <c r="F627" s="170" t="s">
        <v>2110</v>
      </c>
      <c r="G627" s="170">
        <v>1.68</v>
      </c>
      <c r="H627" s="170" t="s">
        <v>1535</v>
      </c>
      <c r="I627" s="406"/>
      <c r="J627" s="552"/>
      <c r="K627" s="552"/>
      <c r="L627" s="388"/>
    </row>
    <row r="628" spans="1:12" s="149" customFormat="1" x14ac:dyDescent="0.25">
      <c r="A628" s="1266"/>
      <c r="B628" s="1260"/>
      <c r="C628" s="938" t="s">
        <v>2245</v>
      </c>
      <c r="D628" s="939" t="s">
        <v>2246</v>
      </c>
      <c r="E628" s="939" t="s">
        <v>2031</v>
      </c>
      <c r="F628" s="939" t="s">
        <v>2032</v>
      </c>
      <c r="G628" s="203">
        <v>1.08</v>
      </c>
      <c r="H628" s="938" t="s">
        <v>1578</v>
      </c>
      <c r="I628" s="406"/>
      <c r="J628" s="552"/>
      <c r="K628" s="552"/>
      <c r="L628" s="388"/>
    </row>
    <row r="629" spans="1:12" s="149" customFormat="1" x14ac:dyDescent="0.25">
      <c r="A629" s="1266"/>
      <c r="B629" s="1260"/>
      <c r="C629" s="938" t="s">
        <v>2247</v>
      </c>
      <c r="D629" s="939" t="s">
        <v>2248</v>
      </c>
      <c r="E629" s="170" t="s">
        <v>1557</v>
      </c>
      <c r="F629" s="170" t="s">
        <v>2035</v>
      </c>
      <c r="G629" s="170">
        <v>1.18</v>
      </c>
      <c r="H629" s="170">
        <v>0.5</v>
      </c>
      <c r="I629" s="406"/>
      <c r="J629" s="552"/>
      <c r="K629" s="552"/>
      <c r="L629" s="388"/>
    </row>
    <row r="630" spans="1:12" s="149" customFormat="1" x14ac:dyDescent="0.25">
      <c r="A630" s="1266"/>
      <c r="B630" s="1260"/>
      <c r="C630" s="938" t="s">
        <v>2249</v>
      </c>
      <c r="D630" s="939" t="s">
        <v>1969</v>
      </c>
      <c r="E630" s="170" t="s">
        <v>1559</v>
      </c>
      <c r="F630" s="170" t="s">
        <v>2117</v>
      </c>
      <c r="G630" s="170">
        <v>1.18</v>
      </c>
      <c r="H630" s="170">
        <v>0.5</v>
      </c>
      <c r="I630" s="406"/>
      <c r="J630" s="552"/>
      <c r="K630" s="552"/>
      <c r="L630" s="388"/>
    </row>
    <row r="631" spans="1:12" s="149" customFormat="1" x14ac:dyDescent="0.25">
      <c r="A631" s="1266"/>
      <c r="B631" s="1260"/>
      <c r="C631" s="938" t="s">
        <v>2250</v>
      </c>
      <c r="D631" s="939" t="s">
        <v>2251</v>
      </c>
      <c r="E631" s="945"/>
      <c r="F631" s="349" t="s">
        <v>1561</v>
      </c>
      <c r="G631" s="247"/>
      <c r="H631" s="941"/>
      <c r="I631" s="406"/>
      <c r="J631" s="552"/>
      <c r="K631" s="552"/>
      <c r="L631" s="388"/>
    </row>
    <row r="632" spans="1:12" s="149" customFormat="1" ht="15.75" x14ac:dyDescent="0.25">
      <c r="A632" s="1266"/>
      <c r="B632" s="1260"/>
      <c r="C632" s="202" t="s">
        <v>2252</v>
      </c>
      <c r="D632" s="939" t="s">
        <v>1820</v>
      </c>
      <c r="E632" s="170" t="s">
        <v>1562</v>
      </c>
      <c r="F632" s="939" t="s">
        <v>1563</v>
      </c>
      <c r="G632" s="171">
        <v>0.75</v>
      </c>
      <c r="H632" s="172" t="s">
        <v>1569</v>
      </c>
      <c r="I632" s="402"/>
      <c r="J632" s="562"/>
      <c r="K632" s="562"/>
      <c r="L632" s="468"/>
    </row>
    <row r="633" spans="1:12" s="149" customFormat="1" x14ac:dyDescent="0.25">
      <c r="A633" s="1266"/>
      <c r="B633" s="1260"/>
      <c r="C633" s="434"/>
      <c r="D633" s="930"/>
      <c r="E633" s="319" t="s">
        <v>1565</v>
      </c>
      <c r="F633" s="939" t="s">
        <v>1566</v>
      </c>
      <c r="G633" s="171">
        <v>0.75</v>
      </c>
      <c r="H633" s="172" t="s">
        <v>1569</v>
      </c>
      <c r="I633" s="406"/>
      <c r="J633" s="552"/>
      <c r="K633" s="552"/>
      <c r="L633" s="388"/>
    </row>
    <row r="634" spans="1:12" s="149" customFormat="1" x14ac:dyDescent="0.25">
      <c r="A634" s="1266"/>
      <c r="B634" s="1260"/>
      <c r="C634" s="945"/>
      <c r="D634" s="945"/>
      <c r="E634" s="405" t="s">
        <v>1567</v>
      </c>
      <c r="F634" s="938" t="s">
        <v>1568</v>
      </c>
      <c r="G634" s="203">
        <v>0.93</v>
      </c>
      <c r="H634" s="172" t="s">
        <v>1569</v>
      </c>
      <c r="I634" s="406"/>
      <c r="J634" s="552"/>
      <c r="K634" s="552"/>
      <c r="L634" s="388"/>
    </row>
    <row r="635" spans="1:12" s="149" customFormat="1" x14ac:dyDescent="0.25">
      <c r="A635" s="1266"/>
      <c r="B635" s="1260"/>
      <c r="C635" s="945"/>
      <c r="D635" s="945"/>
      <c r="E635" s="938"/>
      <c r="F635" s="343" t="s">
        <v>1542</v>
      </c>
      <c r="G635" s="203"/>
      <c r="H635" s="172"/>
      <c r="I635" s="406"/>
      <c r="J635" s="552"/>
      <c r="K635" s="552"/>
      <c r="L635" s="388"/>
    </row>
    <row r="636" spans="1:12" s="149" customFormat="1" x14ac:dyDescent="0.25">
      <c r="A636" s="1266"/>
      <c r="B636" s="1260"/>
      <c r="C636" s="945"/>
      <c r="D636" s="945"/>
      <c r="E636" s="170" t="s">
        <v>1573</v>
      </c>
      <c r="F636" s="939" t="s">
        <v>1574</v>
      </c>
      <c r="G636" s="171">
        <v>0.96</v>
      </c>
      <c r="H636" s="172" t="s">
        <v>1647</v>
      </c>
      <c r="I636" s="406"/>
      <c r="J636" s="552"/>
      <c r="K636" s="552"/>
      <c r="L636" s="388"/>
    </row>
    <row r="637" spans="1:12" s="149" customFormat="1" x14ac:dyDescent="0.25">
      <c r="A637" s="1266"/>
      <c r="B637" s="1260"/>
      <c r="C637" s="945"/>
      <c r="D637" s="945"/>
      <c r="E637" s="170" t="s">
        <v>1576</v>
      </c>
      <c r="F637" s="939" t="s">
        <v>1577</v>
      </c>
      <c r="G637" s="171">
        <v>0.31</v>
      </c>
      <c r="H637" s="172" t="s">
        <v>2253</v>
      </c>
      <c r="I637" s="406"/>
      <c r="J637" s="552"/>
      <c r="K637" s="552"/>
      <c r="L637" s="388"/>
    </row>
    <row r="638" spans="1:12" s="149" customFormat="1" x14ac:dyDescent="0.25">
      <c r="A638" s="1266"/>
      <c r="B638" s="1260"/>
      <c r="C638" s="945"/>
      <c r="D638" s="945"/>
      <c r="E638" s="170" t="s">
        <v>1579</v>
      </c>
      <c r="F638" s="939" t="s">
        <v>1580</v>
      </c>
      <c r="G638" s="171">
        <v>0.5</v>
      </c>
      <c r="H638" s="167" t="s">
        <v>2254</v>
      </c>
      <c r="I638" s="406"/>
      <c r="J638" s="552"/>
      <c r="K638" s="552"/>
      <c r="L638" s="388"/>
    </row>
    <row r="639" spans="1:12" s="149" customFormat="1" ht="30.75" thickBot="1" x14ac:dyDescent="0.3">
      <c r="A639" s="1266"/>
      <c r="B639" s="1260"/>
      <c r="C639" s="936"/>
      <c r="D639" s="930"/>
      <c r="E639" s="361" t="s">
        <v>1974</v>
      </c>
      <c r="F639" s="933" t="s">
        <v>2255</v>
      </c>
      <c r="G639" s="327">
        <v>1</v>
      </c>
      <c r="H639" s="935" t="s">
        <v>1535</v>
      </c>
      <c r="I639" s="935"/>
      <c r="J639" s="560"/>
      <c r="K639" s="560"/>
      <c r="L639" s="395"/>
    </row>
    <row r="640" spans="1:12" s="149" customFormat="1" x14ac:dyDescent="0.25">
      <c r="A640" s="1266"/>
      <c r="B640" s="1260"/>
      <c r="C640" s="936"/>
      <c r="D640" s="930"/>
      <c r="E640" s="164" t="s">
        <v>2256</v>
      </c>
      <c r="F640" s="192" t="s">
        <v>2257</v>
      </c>
      <c r="G640" s="381">
        <v>2.1</v>
      </c>
      <c r="H640" s="420" t="s">
        <v>2258</v>
      </c>
      <c r="I640" s="420"/>
      <c r="J640" s="573"/>
      <c r="K640" s="573"/>
      <c r="L640" s="469"/>
    </row>
    <row r="641" spans="1:12" s="149" customFormat="1" x14ac:dyDescent="0.25">
      <c r="A641" s="1266"/>
      <c r="B641" s="1260"/>
      <c r="C641" s="936"/>
      <c r="D641" s="930"/>
      <c r="E641" s="447" t="s">
        <v>2259</v>
      </c>
      <c r="F641" s="939" t="s">
        <v>2260</v>
      </c>
      <c r="G641" s="203">
        <v>2.1</v>
      </c>
      <c r="H641" s="938" t="s">
        <v>2261</v>
      </c>
      <c r="I641" s="938"/>
      <c r="J641" s="539"/>
      <c r="K641" s="539"/>
      <c r="L641" s="394"/>
    </row>
    <row r="642" spans="1:12" s="149" customFormat="1" x14ac:dyDescent="0.25">
      <c r="A642" s="1266"/>
      <c r="B642" s="1260"/>
      <c r="C642" s="936"/>
      <c r="D642" s="930"/>
      <c r="E642" s="447" t="s">
        <v>2262</v>
      </c>
      <c r="F642" s="939" t="s">
        <v>2263</v>
      </c>
      <c r="G642" s="203">
        <v>1</v>
      </c>
      <c r="H642" s="938" t="s">
        <v>2264</v>
      </c>
      <c r="I642" s="938"/>
      <c r="J642" s="539"/>
      <c r="K642" s="539"/>
      <c r="L642" s="394"/>
    </row>
    <row r="643" spans="1:12" s="149" customFormat="1" x14ac:dyDescent="0.25">
      <c r="A643" s="1266"/>
      <c r="B643" s="1260"/>
      <c r="C643" s="936"/>
      <c r="D643" s="930"/>
      <c r="E643" s="447" t="s">
        <v>2265</v>
      </c>
      <c r="F643" s="939" t="s">
        <v>2266</v>
      </c>
      <c r="G643" s="203">
        <v>2.7</v>
      </c>
      <c r="H643" s="938" t="s">
        <v>1800</v>
      </c>
      <c r="I643" s="938"/>
      <c r="J643" s="539"/>
      <c r="K643" s="539"/>
      <c r="L643" s="394"/>
    </row>
    <row r="644" spans="1:12" s="149" customFormat="1" x14ac:dyDescent="0.25">
      <c r="A644" s="1266"/>
      <c r="B644" s="1260"/>
      <c r="C644" s="936"/>
      <c r="D644" s="930"/>
      <c r="E644" s="447" t="s">
        <v>2267</v>
      </c>
      <c r="F644" s="939" t="s">
        <v>2268</v>
      </c>
      <c r="G644" s="203">
        <v>4.3</v>
      </c>
      <c r="H644" s="938" t="s">
        <v>2269</v>
      </c>
      <c r="I644" s="938"/>
      <c r="J644" s="539"/>
      <c r="K644" s="539"/>
      <c r="L644" s="394"/>
    </row>
    <row r="645" spans="1:12" s="149" customFormat="1" ht="15.75" thickBot="1" x14ac:dyDescent="0.3">
      <c r="A645" s="1266"/>
      <c r="B645" s="1260"/>
      <c r="C645" s="936"/>
      <c r="D645" s="930"/>
      <c r="E645" s="433" t="s">
        <v>2270</v>
      </c>
      <c r="F645" s="361" t="s">
        <v>2271</v>
      </c>
      <c r="G645" s="398">
        <v>4.3</v>
      </c>
      <c r="H645" s="430" t="s">
        <v>2272</v>
      </c>
      <c r="I645" s="430"/>
      <c r="J645" s="566"/>
      <c r="K645" s="566"/>
      <c r="L645" s="431"/>
    </row>
    <row r="646" spans="1:12" s="149" customFormat="1" x14ac:dyDescent="0.25">
      <c r="A646" s="1266"/>
      <c r="B646" s="1260"/>
      <c r="C646" s="936"/>
      <c r="D646" s="930"/>
      <c r="E646" s="934" t="s">
        <v>2073</v>
      </c>
      <c r="F646" s="934" t="s">
        <v>2273</v>
      </c>
      <c r="G646" s="208">
        <v>1.06</v>
      </c>
      <c r="H646" s="937" t="s">
        <v>2274</v>
      </c>
      <c r="I646" s="937"/>
      <c r="J646" s="553"/>
      <c r="K646" s="553"/>
      <c r="L646" s="417"/>
    </row>
    <row r="647" spans="1:12" s="149" customFormat="1" ht="30" x14ac:dyDescent="0.25">
      <c r="A647" s="1266"/>
      <c r="B647" s="1260"/>
      <c r="C647" s="936"/>
      <c r="D647" s="930"/>
      <c r="E647" s="939" t="s">
        <v>1834</v>
      </c>
      <c r="F647" s="939" t="s">
        <v>1869</v>
      </c>
      <c r="G647" s="203">
        <v>0.25</v>
      </c>
      <c r="H647" s="938" t="s">
        <v>1647</v>
      </c>
      <c r="I647" s="938"/>
      <c r="J647" s="539"/>
      <c r="K647" s="539"/>
      <c r="L647" s="394"/>
    </row>
    <row r="648" spans="1:12" s="149" customFormat="1" ht="16.5" thickBot="1" x14ac:dyDescent="0.3">
      <c r="A648" s="1267"/>
      <c r="B648" s="1278"/>
      <c r="C648" s="338"/>
      <c r="D648" s="931"/>
      <c r="E648" s="361"/>
      <c r="F648" s="377" t="s">
        <v>1548</v>
      </c>
      <c r="G648" s="398"/>
      <c r="H648" s="215" t="s">
        <v>1750</v>
      </c>
      <c r="I648" s="467" t="s">
        <v>2275</v>
      </c>
      <c r="J648" s="574">
        <v>717.85</v>
      </c>
      <c r="K648" s="574">
        <v>538.39</v>
      </c>
      <c r="L648" s="449" t="s">
        <v>2238</v>
      </c>
    </row>
    <row r="649" spans="1:12" s="149" customFormat="1" ht="15.75" x14ac:dyDescent="0.25">
      <c r="A649" s="1265" t="s">
        <v>2276</v>
      </c>
      <c r="B649" s="1277" t="s">
        <v>2277</v>
      </c>
      <c r="C649" s="420" t="s">
        <v>2278</v>
      </c>
      <c r="D649" s="192" t="s">
        <v>2047</v>
      </c>
      <c r="E649" s="192" t="s">
        <v>2022</v>
      </c>
      <c r="F649" s="192" t="s">
        <v>2023</v>
      </c>
      <c r="G649" s="381">
        <v>1.4</v>
      </c>
      <c r="H649" s="420" t="s">
        <v>1535</v>
      </c>
      <c r="I649" s="383"/>
      <c r="J649" s="555"/>
      <c r="K649" s="555"/>
      <c r="L649" s="428"/>
    </row>
    <row r="650" spans="1:12" s="149" customFormat="1" ht="15.75" x14ac:dyDescent="0.25">
      <c r="A650" s="1266"/>
      <c r="B650" s="1260"/>
      <c r="C650" s="938" t="s">
        <v>2279</v>
      </c>
      <c r="D650" s="939" t="s">
        <v>2280</v>
      </c>
      <c r="E650" s="170" t="s">
        <v>1536</v>
      </c>
      <c r="F650" s="170" t="s">
        <v>2026</v>
      </c>
      <c r="G650" s="170">
        <v>1.68</v>
      </c>
      <c r="H650" s="170" t="s">
        <v>1535</v>
      </c>
      <c r="I650" s="387"/>
      <c r="J650" s="556"/>
      <c r="K650" s="556"/>
      <c r="L650" s="393"/>
    </row>
    <row r="651" spans="1:12" s="149" customFormat="1" ht="15.75" x14ac:dyDescent="0.25">
      <c r="A651" s="1266"/>
      <c r="B651" s="1260"/>
      <c r="C651" s="938" t="s">
        <v>2281</v>
      </c>
      <c r="D651" s="939" t="s">
        <v>2282</v>
      </c>
      <c r="E651" s="170" t="s">
        <v>1538</v>
      </c>
      <c r="F651" s="170" t="s">
        <v>2110</v>
      </c>
      <c r="G651" s="170">
        <v>1.68</v>
      </c>
      <c r="H651" s="170" t="s">
        <v>1535</v>
      </c>
      <c r="I651" s="391"/>
      <c r="J651" s="558"/>
      <c r="K651" s="558"/>
      <c r="L651" s="392"/>
    </row>
    <row r="652" spans="1:12" s="149" customFormat="1" ht="15.75" x14ac:dyDescent="0.25">
      <c r="A652" s="1266"/>
      <c r="B652" s="1260"/>
      <c r="C652" s="938" t="s">
        <v>2283</v>
      </c>
      <c r="D652" s="939" t="s">
        <v>2284</v>
      </c>
      <c r="E652" s="939" t="s">
        <v>2031</v>
      </c>
      <c r="F652" s="939" t="s">
        <v>2032</v>
      </c>
      <c r="G652" s="203">
        <v>1.08</v>
      </c>
      <c r="H652" s="938" t="s">
        <v>1827</v>
      </c>
      <c r="I652" s="391"/>
      <c r="J652" s="558"/>
      <c r="K652" s="558"/>
      <c r="L652" s="392"/>
    </row>
    <row r="653" spans="1:12" s="149" customFormat="1" ht="15.75" x14ac:dyDescent="0.25">
      <c r="A653" s="1266"/>
      <c r="B653" s="1260"/>
      <c r="C653" s="938" t="s">
        <v>2285</v>
      </c>
      <c r="D653" s="939" t="s">
        <v>2286</v>
      </c>
      <c r="E653" s="170" t="s">
        <v>1557</v>
      </c>
      <c r="F653" s="170" t="s">
        <v>2035</v>
      </c>
      <c r="G653" s="170">
        <v>1.18</v>
      </c>
      <c r="H653" s="170">
        <v>0.5</v>
      </c>
      <c r="I653" s="391"/>
      <c r="J653" s="558"/>
      <c r="K653" s="558"/>
      <c r="L653" s="392"/>
    </row>
    <row r="654" spans="1:12" s="149" customFormat="1" ht="15.75" x14ac:dyDescent="0.25">
      <c r="A654" s="1266"/>
      <c r="B654" s="1260"/>
      <c r="C654" s="938" t="s">
        <v>1811</v>
      </c>
      <c r="D654" s="939" t="s">
        <v>2287</v>
      </c>
      <c r="E654" s="170" t="s">
        <v>1559</v>
      </c>
      <c r="F654" s="170" t="s">
        <v>2117</v>
      </c>
      <c r="G654" s="170">
        <v>1.18</v>
      </c>
      <c r="H654" s="170">
        <v>0.5</v>
      </c>
      <c r="I654" s="391"/>
      <c r="J654" s="558"/>
      <c r="K654" s="558"/>
      <c r="L654" s="392"/>
    </row>
    <row r="655" spans="1:12" s="149" customFormat="1" ht="15.75" x14ac:dyDescent="0.25">
      <c r="A655" s="1266"/>
      <c r="B655" s="1260"/>
      <c r="C655" s="938" t="s">
        <v>2288</v>
      </c>
      <c r="D655" s="939" t="s">
        <v>2063</v>
      </c>
      <c r="E655" s="930"/>
      <c r="F655" s="349" t="s">
        <v>1561</v>
      </c>
      <c r="G655" s="390"/>
      <c r="H655" s="936"/>
      <c r="I655" s="391"/>
      <c r="J655" s="558"/>
      <c r="K655" s="558"/>
      <c r="L655" s="392"/>
    </row>
    <row r="656" spans="1:12" s="149" customFormat="1" x14ac:dyDescent="0.25">
      <c r="A656" s="1266"/>
      <c r="B656" s="1260"/>
      <c r="C656" s="938" t="s">
        <v>2289</v>
      </c>
      <c r="D656" s="939" t="s">
        <v>2290</v>
      </c>
      <c r="E656" s="170" t="s">
        <v>1562</v>
      </c>
      <c r="F656" s="939" t="s">
        <v>1563</v>
      </c>
      <c r="G656" s="171">
        <v>0.75</v>
      </c>
      <c r="H656" s="172" t="s">
        <v>1569</v>
      </c>
      <c r="I656" s="938"/>
      <c r="J656" s="539"/>
      <c r="K656" s="539"/>
      <c r="L656" s="394"/>
    </row>
    <row r="657" spans="1:12" s="149" customFormat="1" x14ac:dyDescent="0.25">
      <c r="A657" s="1266"/>
      <c r="B657" s="1260"/>
      <c r="C657" s="938" t="s">
        <v>1867</v>
      </c>
      <c r="D657" s="939" t="s">
        <v>2291</v>
      </c>
      <c r="E657" s="170" t="s">
        <v>1565</v>
      </c>
      <c r="F657" s="939" t="s">
        <v>1566</v>
      </c>
      <c r="G657" s="171">
        <v>0.75</v>
      </c>
      <c r="H657" s="172" t="s">
        <v>1569</v>
      </c>
      <c r="I657" s="938"/>
      <c r="J657" s="539"/>
      <c r="K657" s="539"/>
      <c r="L657" s="394"/>
    </row>
    <row r="658" spans="1:12" s="149" customFormat="1" x14ac:dyDescent="0.25">
      <c r="A658" s="1266"/>
      <c r="B658" s="1260"/>
      <c r="C658" s="938" t="s">
        <v>2292</v>
      </c>
      <c r="D658" s="939" t="s">
        <v>2293</v>
      </c>
      <c r="E658" s="938" t="s">
        <v>1567</v>
      </c>
      <c r="F658" s="938" t="s">
        <v>1568</v>
      </c>
      <c r="G658" s="203">
        <v>0.93</v>
      </c>
      <c r="H658" s="172" t="s">
        <v>1569</v>
      </c>
      <c r="I658" s="939"/>
      <c r="J658" s="539"/>
      <c r="K658" s="539"/>
      <c r="L658" s="394"/>
    </row>
    <row r="659" spans="1:12" s="149" customFormat="1" x14ac:dyDescent="0.25">
      <c r="A659" s="1266"/>
      <c r="B659" s="1260"/>
      <c r="C659" s="1287" t="s">
        <v>2294</v>
      </c>
      <c r="D659" s="1259" t="s">
        <v>2295</v>
      </c>
      <c r="E659" s="939"/>
      <c r="F659" s="343" t="s">
        <v>1542</v>
      </c>
      <c r="G659" s="203"/>
      <c r="H659" s="938"/>
      <c r="I659" s="939"/>
      <c r="J659" s="539"/>
      <c r="K659" s="539"/>
      <c r="L659" s="394"/>
    </row>
    <row r="660" spans="1:12" s="149" customFormat="1" x14ac:dyDescent="0.25">
      <c r="A660" s="1266"/>
      <c r="B660" s="1260"/>
      <c r="C660" s="1295"/>
      <c r="D660" s="1260"/>
      <c r="E660" s="319" t="s">
        <v>1573</v>
      </c>
      <c r="F660" s="939" t="s">
        <v>1574</v>
      </c>
      <c r="G660" s="171">
        <v>0.96</v>
      </c>
      <c r="H660" s="172" t="s">
        <v>1755</v>
      </c>
      <c r="I660" s="939"/>
      <c r="J660" s="539"/>
      <c r="K660" s="539"/>
      <c r="L660" s="394"/>
    </row>
    <row r="661" spans="1:12" s="149" customFormat="1" x14ac:dyDescent="0.25">
      <c r="A661" s="1266"/>
      <c r="B661" s="1260"/>
      <c r="C661" s="1288"/>
      <c r="D661" s="1261"/>
      <c r="E661" s="319" t="s">
        <v>1576</v>
      </c>
      <c r="F661" s="939" t="s">
        <v>1577</v>
      </c>
      <c r="G661" s="171">
        <v>0.31</v>
      </c>
      <c r="H661" s="172" t="s">
        <v>1569</v>
      </c>
      <c r="I661" s="939"/>
      <c r="J661" s="539"/>
      <c r="K661" s="539"/>
      <c r="L661" s="394"/>
    </row>
    <row r="662" spans="1:12" s="149" customFormat="1" ht="15.75" thickBot="1" x14ac:dyDescent="0.3">
      <c r="A662" s="1266"/>
      <c r="B662" s="1260"/>
      <c r="C662" s="938" t="s">
        <v>2296</v>
      </c>
      <c r="D662" s="939" t="s">
        <v>2297</v>
      </c>
      <c r="E662" s="407" t="s">
        <v>1579</v>
      </c>
      <c r="F662" s="933" t="s">
        <v>1580</v>
      </c>
      <c r="G662" s="182">
        <v>0.5</v>
      </c>
      <c r="H662" s="167" t="s">
        <v>2298</v>
      </c>
      <c r="I662" s="933"/>
      <c r="J662" s="560"/>
      <c r="K662" s="560"/>
      <c r="L662" s="395"/>
    </row>
    <row r="663" spans="1:12" s="149" customFormat="1" ht="15.75" thickBot="1" x14ac:dyDescent="0.3">
      <c r="A663" s="1266"/>
      <c r="B663" s="1260"/>
      <c r="C663" s="184" t="s">
        <v>2299</v>
      </c>
      <c r="D663" s="933" t="s">
        <v>2300</v>
      </c>
      <c r="E663" s="410" t="s">
        <v>2301</v>
      </c>
      <c r="F663" s="411" t="s">
        <v>2302</v>
      </c>
      <c r="G663" s="412">
        <v>3</v>
      </c>
      <c r="H663" s="413" t="s">
        <v>2303</v>
      </c>
      <c r="I663" s="411"/>
      <c r="J663" s="565"/>
      <c r="K663" s="565"/>
      <c r="L663" s="425"/>
    </row>
    <row r="664" spans="1:12" s="149" customFormat="1" ht="30.75" thickBot="1" x14ac:dyDescent="0.3">
      <c r="A664" s="1266"/>
      <c r="B664" s="1260"/>
      <c r="C664" s="442" t="s">
        <v>2304</v>
      </c>
      <c r="D664" s="289" t="s">
        <v>2305</v>
      </c>
      <c r="E664" s="930" t="s">
        <v>2064</v>
      </c>
      <c r="F664" s="930" t="s">
        <v>2065</v>
      </c>
      <c r="G664" s="390">
        <v>1.85</v>
      </c>
      <c r="H664" s="936" t="s">
        <v>1569</v>
      </c>
      <c r="I664" s="930"/>
      <c r="J664" s="572"/>
      <c r="K664" s="572"/>
      <c r="L664" s="463"/>
    </row>
    <row r="665" spans="1:12" s="149" customFormat="1" ht="30" x14ac:dyDescent="0.25">
      <c r="A665" s="1266"/>
      <c r="B665" s="1260"/>
      <c r="C665" s="941"/>
      <c r="D665" s="945"/>
      <c r="E665" s="164" t="s">
        <v>2306</v>
      </c>
      <c r="F665" s="192" t="s">
        <v>2307</v>
      </c>
      <c r="G665" s="381">
        <v>1</v>
      </c>
      <c r="H665" s="420" t="s">
        <v>2308</v>
      </c>
      <c r="I665" s="420"/>
      <c r="J665" s="573"/>
      <c r="K665" s="573"/>
      <c r="L665" s="469"/>
    </row>
    <row r="666" spans="1:12" s="149" customFormat="1" x14ac:dyDescent="0.25">
      <c r="A666" s="1266"/>
      <c r="B666" s="1260"/>
      <c r="C666" s="261"/>
      <c r="D666" s="945"/>
      <c r="E666" s="447" t="s">
        <v>2309</v>
      </c>
      <c r="F666" s="939" t="s">
        <v>2310</v>
      </c>
      <c r="G666" s="203">
        <v>0.97</v>
      </c>
      <c r="H666" s="938" t="s">
        <v>2311</v>
      </c>
      <c r="I666" s="938"/>
      <c r="J666" s="539"/>
      <c r="K666" s="539"/>
      <c r="L666" s="394"/>
    </row>
    <row r="667" spans="1:12" s="149" customFormat="1" x14ac:dyDescent="0.25">
      <c r="A667" s="1266"/>
      <c r="B667" s="1260"/>
      <c r="C667" s="261"/>
      <c r="D667" s="945"/>
      <c r="E667" s="447" t="s">
        <v>2312</v>
      </c>
      <c r="F667" s="939" t="s">
        <v>2313</v>
      </c>
      <c r="G667" s="203">
        <v>1.41</v>
      </c>
      <c r="H667" s="938" t="s">
        <v>2314</v>
      </c>
      <c r="I667" s="938"/>
      <c r="J667" s="539"/>
      <c r="K667" s="539"/>
      <c r="L667" s="394"/>
    </row>
    <row r="668" spans="1:12" s="149" customFormat="1" ht="30" x14ac:dyDescent="0.25">
      <c r="A668" s="1266"/>
      <c r="B668" s="1260"/>
      <c r="C668" s="261"/>
      <c r="D668" s="945"/>
      <c r="E668" s="447" t="s">
        <v>2315</v>
      </c>
      <c r="F668" s="939" t="s">
        <v>2316</v>
      </c>
      <c r="G668" s="203">
        <v>2.41</v>
      </c>
      <c r="H668" s="938" t="s">
        <v>1642</v>
      </c>
      <c r="I668" s="938"/>
      <c r="J668" s="539"/>
      <c r="K668" s="539"/>
      <c r="L668" s="394"/>
    </row>
    <row r="669" spans="1:12" s="149" customFormat="1" x14ac:dyDescent="0.25">
      <c r="A669" s="1266"/>
      <c r="B669" s="1260"/>
      <c r="C669" s="261"/>
      <c r="D669" s="945"/>
      <c r="E669" s="447" t="s">
        <v>2317</v>
      </c>
      <c r="F669" s="939" t="s">
        <v>2318</v>
      </c>
      <c r="G669" s="203">
        <v>2</v>
      </c>
      <c r="H669" s="938" t="s">
        <v>2319</v>
      </c>
      <c r="I669" s="938"/>
      <c r="J669" s="539"/>
      <c r="K669" s="539"/>
      <c r="L669" s="394"/>
    </row>
    <row r="670" spans="1:12" s="149" customFormat="1" ht="15.75" thickBot="1" x14ac:dyDescent="0.3">
      <c r="A670" s="1266"/>
      <c r="B670" s="1260"/>
      <c r="C670" s="261"/>
      <c r="D670" s="945"/>
      <c r="E670" s="433" t="s">
        <v>2320</v>
      </c>
      <c r="F670" s="361" t="s">
        <v>2321</v>
      </c>
      <c r="G670" s="398">
        <v>2.25</v>
      </c>
      <c r="H670" s="430" t="s">
        <v>2322</v>
      </c>
      <c r="I670" s="430"/>
      <c r="J670" s="566"/>
      <c r="K670" s="566"/>
      <c r="L670" s="431"/>
    </row>
    <row r="671" spans="1:12" s="149" customFormat="1" x14ac:dyDescent="0.25">
      <c r="A671" s="1266"/>
      <c r="B671" s="1260"/>
      <c r="C671" s="261"/>
      <c r="D671" s="432"/>
      <c r="E671" s="934" t="s">
        <v>2069</v>
      </c>
      <c r="F671" s="934" t="s">
        <v>2070</v>
      </c>
      <c r="G671" s="208">
        <v>1.06</v>
      </c>
      <c r="H671" s="937" t="s">
        <v>2272</v>
      </c>
      <c r="I671" s="937"/>
      <c r="J671" s="553"/>
      <c r="K671" s="553"/>
      <c r="L671" s="417"/>
    </row>
    <row r="672" spans="1:12" s="149" customFormat="1" x14ac:dyDescent="0.25">
      <c r="A672" s="1266"/>
      <c r="B672" s="1260"/>
      <c r="C672" s="261"/>
      <c r="D672" s="432"/>
      <c r="E672" s="939" t="s">
        <v>2073</v>
      </c>
      <c r="F672" s="939" t="s">
        <v>2323</v>
      </c>
      <c r="G672" s="203">
        <v>1.06</v>
      </c>
      <c r="H672" s="938" t="s">
        <v>1556</v>
      </c>
      <c r="I672" s="938"/>
      <c r="J672" s="539"/>
      <c r="K672" s="539"/>
      <c r="L672" s="394"/>
    </row>
    <row r="673" spans="1:12" s="149" customFormat="1" x14ac:dyDescent="0.25">
      <c r="A673" s="1266"/>
      <c r="B673" s="1260"/>
      <c r="C673" s="261"/>
      <c r="D673" s="432"/>
      <c r="E673" s="939" t="s">
        <v>2137</v>
      </c>
      <c r="F673" s="939" t="s">
        <v>2324</v>
      </c>
      <c r="G673" s="203">
        <v>1.55</v>
      </c>
      <c r="H673" s="938" t="s">
        <v>1794</v>
      </c>
      <c r="I673" s="938"/>
      <c r="J673" s="539"/>
      <c r="K673" s="539"/>
      <c r="L673" s="394"/>
    </row>
    <row r="674" spans="1:12" s="149" customFormat="1" x14ac:dyDescent="0.25">
      <c r="A674" s="1266"/>
      <c r="B674" s="1260"/>
      <c r="C674" s="261"/>
      <c r="D674" s="432"/>
      <c r="E674" s="939" t="s">
        <v>2123</v>
      </c>
      <c r="F674" s="939" t="s">
        <v>2325</v>
      </c>
      <c r="G674" s="203">
        <v>1.01</v>
      </c>
      <c r="H674" s="938" t="s">
        <v>1647</v>
      </c>
      <c r="I674" s="938"/>
      <c r="J674" s="539"/>
      <c r="K674" s="539"/>
      <c r="L674" s="394"/>
    </row>
    <row r="675" spans="1:12" s="149" customFormat="1" x14ac:dyDescent="0.25">
      <c r="A675" s="1266"/>
      <c r="B675" s="1260"/>
      <c r="C675" s="147"/>
      <c r="D675" s="432"/>
      <c r="E675" s="939" t="s">
        <v>2189</v>
      </c>
      <c r="F675" s="939" t="s">
        <v>2190</v>
      </c>
      <c r="G675" s="203">
        <v>1.3</v>
      </c>
      <c r="H675" s="938" t="s">
        <v>1535</v>
      </c>
      <c r="I675" s="938"/>
      <c r="J675" s="539"/>
      <c r="K675" s="539"/>
      <c r="L675" s="394"/>
    </row>
    <row r="676" spans="1:12" s="149" customFormat="1" x14ac:dyDescent="0.25">
      <c r="A676" s="1266"/>
      <c r="B676" s="1260"/>
      <c r="C676" s="936"/>
      <c r="D676" s="930"/>
      <c r="E676" s="939" t="s">
        <v>2159</v>
      </c>
      <c r="F676" s="939" t="s">
        <v>2326</v>
      </c>
      <c r="G676" s="203">
        <v>0.84</v>
      </c>
      <c r="H676" s="938" t="s">
        <v>1575</v>
      </c>
      <c r="I676" s="938"/>
      <c r="J676" s="539"/>
      <c r="K676" s="539"/>
      <c r="L676" s="394"/>
    </row>
    <row r="677" spans="1:12" s="149" customFormat="1" x14ac:dyDescent="0.25">
      <c r="A677" s="1266"/>
      <c r="B677" s="1260"/>
      <c r="C677" s="936"/>
      <c r="D677" s="930"/>
      <c r="E677" s="435" t="s">
        <v>2077</v>
      </c>
      <c r="F677" s="930" t="s">
        <v>2078</v>
      </c>
      <c r="G677" s="203">
        <v>0.38</v>
      </c>
      <c r="H677" s="938" t="s">
        <v>1800</v>
      </c>
      <c r="I677" s="938"/>
      <c r="J677" s="539"/>
      <c r="K677" s="539"/>
      <c r="L677" s="394"/>
    </row>
    <row r="678" spans="1:12" s="149" customFormat="1" x14ac:dyDescent="0.25">
      <c r="A678" s="1266"/>
      <c r="B678" s="1260"/>
      <c r="C678" s="936"/>
      <c r="D678" s="930"/>
      <c r="E678" s="939" t="s">
        <v>1832</v>
      </c>
      <c r="F678" s="939" t="s">
        <v>2217</v>
      </c>
      <c r="G678" s="203">
        <v>1.06</v>
      </c>
      <c r="H678" s="938" t="s">
        <v>1800</v>
      </c>
      <c r="I678" s="938"/>
      <c r="J678" s="539"/>
      <c r="K678" s="539"/>
      <c r="L678" s="394"/>
    </row>
    <row r="679" spans="1:12" s="149" customFormat="1" ht="30" x14ac:dyDescent="0.25">
      <c r="A679" s="1266"/>
      <c r="B679" s="1260"/>
      <c r="C679" s="936"/>
      <c r="D679" s="930"/>
      <c r="E679" s="282" t="s">
        <v>1834</v>
      </c>
      <c r="F679" s="939" t="s">
        <v>1869</v>
      </c>
      <c r="G679" s="203">
        <v>0.25</v>
      </c>
      <c r="H679" s="938" t="s">
        <v>1741</v>
      </c>
      <c r="I679" s="938"/>
      <c r="J679" s="539"/>
      <c r="K679" s="539"/>
      <c r="L679" s="394"/>
    </row>
    <row r="680" spans="1:12" s="149" customFormat="1" ht="16.5" thickBot="1" x14ac:dyDescent="0.3">
      <c r="A680" s="1267"/>
      <c r="B680" s="1278"/>
      <c r="C680" s="338"/>
      <c r="D680" s="931"/>
      <c r="E680" s="361"/>
      <c r="F680" s="377" t="s">
        <v>1548</v>
      </c>
      <c r="G680" s="398"/>
      <c r="H680" s="399" t="s">
        <v>1963</v>
      </c>
      <c r="I680" s="400" t="s">
        <v>2327</v>
      </c>
      <c r="J680" s="561">
        <v>719.26</v>
      </c>
      <c r="K680" s="561">
        <v>539.45000000000005</v>
      </c>
      <c r="L680" s="401" t="s">
        <v>1787</v>
      </c>
    </row>
    <row r="681" spans="1:12" s="149" customFormat="1" ht="30" x14ac:dyDescent="0.25">
      <c r="A681" s="1265" t="s">
        <v>2328</v>
      </c>
      <c r="B681" s="1277" t="s">
        <v>2329</v>
      </c>
      <c r="C681" s="420" t="s">
        <v>2020</v>
      </c>
      <c r="D681" s="192" t="s">
        <v>2330</v>
      </c>
      <c r="E681" s="192" t="s">
        <v>2022</v>
      </c>
      <c r="F681" s="192" t="s">
        <v>2023</v>
      </c>
      <c r="G681" s="381">
        <v>1.4</v>
      </c>
      <c r="H681" s="420" t="s">
        <v>1535</v>
      </c>
      <c r="I681" s="470"/>
      <c r="J681" s="575"/>
      <c r="K681" s="575"/>
      <c r="L681" s="471"/>
    </row>
    <row r="682" spans="1:12" s="149" customFormat="1" ht="30" x14ac:dyDescent="0.25">
      <c r="A682" s="1266"/>
      <c r="B682" s="1260"/>
      <c r="C682" s="938" t="s">
        <v>2024</v>
      </c>
      <c r="D682" s="939" t="s">
        <v>2331</v>
      </c>
      <c r="E682" s="170" t="s">
        <v>1536</v>
      </c>
      <c r="F682" s="170" t="s">
        <v>2026</v>
      </c>
      <c r="G682" s="170">
        <v>1.68</v>
      </c>
      <c r="H682" s="170" t="s">
        <v>1535</v>
      </c>
      <c r="I682" s="387"/>
      <c r="J682" s="556"/>
      <c r="K682" s="556"/>
      <c r="L682" s="393"/>
    </row>
    <row r="683" spans="1:12" s="149" customFormat="1" ht="15.75" x14ac:dyDescent="0.25">
      <c r="A683" s="1266"/>
      <c r="B683" s="1260"/>
      <c r="C683" s="938" t="s">
        <v>2332</v>
      </c>
      <c r="D683" s="939" t="s">
        <v>2333</v>
      </c>
      <c r="E683" s="170" t="s">
        <v>1538</v>
      </c>
      <c r="F683" s="170" t="s">
        <v>2110</v>
      </c>
      <c r="G683" s="170">
        <v>1.68</v>
      </c>
      <c r="H683" s="170" t="s">
        <v>1535</v>
      </c>
      <c r="I683" s="402"/>
      <c r="J683" s="562"/>
      <c r="K683" s="562"/>
      <c r="L683" s="468"/>
    </row>
    <row r="684" spans="1:12" s="149" customFormat="1" ht="30" x14ac:dyDescent="0.25">
      <c r="A684" s="1266"/>
      <c r="B684" s="1260"/>
      <c r="C684" s="938" t="s">
        <v>2027</v>
      </c>
      <c r="D684" s="939" t="s">
        <v>2334</v>
      </c>
      <c r="E684" s="939" t="s">
        <v>2031</v>
      </c>
      <c r="F684" s="939" t="s">
        <v>2032</v>
      </c>
      <c r="G684" s="203">
        <v>1.08</v>
      </c>
      <c r="H684" s="938" t="s">
        <v>1535</v>
      </c>
      <c r="I684" s="402"/>
      <c r="J684" s="562"/>
      <c r="K684" s="562"/>
      <c r="L684" s="468"/>
    </row>
    <row r="685" spans="1:12" s="149" customFormat="1" ht="15.75" x14ac:dyDescent="0.25">
      <c r="A685" s="1266"/>
      <c r="B685" s="1260"/>
      <c r="C685" s="202" t="s">
        <v>2335</v>
      </c>
      <c r="D685" s="939" t="s">
        <v>2336</v>
      </c>
      <c r="E685" s="170" t="s">
        <v>1557</v>
      </c>
      <c r="F685" s="170" t="s">
        <v>2035</v>
      </c>
      <c r="G685" s="170">
        <v>1.18</v>
      </c>
      <c r="H685" s="170">
        <v>0.5</v>
      </c>
      <c r="I685" s="402"/>
      <c r="J685" s="562"/>
      <c r="K685" s="562"/>
      <c r="L685" s="468"/>
    </row>
    <row r="686" spans="1:12" s="149" customFormat="1" ht="30" x14ac:dyDescent="0.25">
      <c r="A686" s="1266"/>
      <c r="B686" s="1260"/>
      <c r="C686" s="938" t="s">
        <v>2029</v>
      </c>
      <c r="D686" s="939" t="s">
        <v>2337</v>
      </c>
      <c r="E686" s="170" t="s">
        <v>1559</v>
      </c>
      <c r="F686" s="170" t="s">
        <v>2117</v>
      </c>
      <c r="G686" s="170">
        <v>1.18</v>
      </c>
      <c r="H686" s="170">
        <v>0.5</v>
      </c>
      <c r="I686" s="402"/>
      <c r="J686" s="562"/>
      <c r="K686" s="562"/>
      <c r="L686" s="468"/>
    </row>
    <row r="687" spans="1:12" s="149" customFormat="1" ht="15.75" x14ac:dyDescent="0.25">
      <c r="A687" s="1266"/>
      <c r="B687" s="1260"/>
      <c r="C687" s="1308" t="s">
        <v>2029</v>
      </c>
      <c r="D687" s="1259" t="s">
        <v>2337</v>
      </c>
      <c r="E687" s="930"/>
      <c r="F687" s="349" t="s">
        <v>1561</v>
      </c>
      <c r="G687" s="390"/>
      <c r="H687" s="936"/>
      <c r="I687" s="402"/>
      <c r="J687" s="562"/>
      <c r="K687" s="562"/>
      <c r="L687" s="468"/>
    </row>
    <row r="688" spans="1:12" s="149" customFormat="1" ht="15.75" x14ac:dyDescent="0.25">
      <c r="A688" s="1266"/>
      <c r="B688" s="1260"/>
      <c r="C688" s="1309"/>
      <c r="D688" s="1261"/>
      <c r="E688" s="170" t="s">
        <v>1562</v>
      </c>
      <c r="F688" s="939" t="s">
        <v>1563</v>
      </c>
      <c r="G688" s="171">
        <v>0.75</v>
      </c>
      <c r="H688" s="172" t="s">
        <v>1754</v>
      </c>
      <c r="I688" s="402"/>
      <c r="J688" s="562"/>
      <c r="K688" s="562"/>
      <c r="L688" s="468"/>
    </row>
    <row r="689" spans="1:12" s="149" customFormat="1" ht="15.75" x14ac:dyDescent="0.25">
      <c r="A689" s="1266"/>
      <c r="B689" s="1260"/>
      <c r="C689" s="938" t="s">
        <v>2338</v>
      </c>
      <c r="D689" s="939" t="s">
        <v>2339</v>
      </c>
      <c r="E689" s="170" t="s">
        <v>1565</v>
      </c>
      <c r="F689" s="939" t="s">
        <v>1566</v>
      </c>
      <c r="G689" s="171">
        <v>0.75</v>
      </c>
      <c r="H689" s="172" t="s">
        <v>1575</v>
      </c>
      <c r="I689" s="402"/>
      <c r="J689" s="562"/>
      <c r="K689" s="562"/>
      <c r="L689" s="468"/>
    </row>
    <row r="690" spans="1:12" s="149" customFormat="1" ht="15.75" x14ac:dyDescent="0.25">
      <c r="A690" s="1266"/>
      <c r="B690" s="1260"/>
      <c r="C690" s="935" t="s">
        <v>2252</v>
      </c>
      <c r="D690" s="933" t="s">
        <v>1820</v>
      </c>
      <c r="E690" s="938" t="s">
        <v>1567</v>
      </c>
      <c r="F690" s="938" t="s">
        <v>1568</v>
      </c>
      <c r="G690" s="203">
        <v>0.93</v>
      </c>
      <c r="H690" s="172" t="s">
        <v>1767</v>
      </c>
      <c r="I690" s="402"/>
      <c r="J690" s="562"/>
      <c r="K690" s="562"/>
      <c r="L690" s="468"/>
    </row>
    <row r="691" spans="1:12" s="149" customFormat="1" ht="15.75" x14ac:dyDescent="0.25">
      <c r="A691" s="1266"/>
      <c r="B691" s="1260"/>
      <c r="C691" s="938" t="s">
        <v>2145</v>
      </c>
      <c r="D691" s="939" t="s">
        <v>2146</v>
      </c>
      <c r="E691" s="939"/>
      <c r="F691" s="343" t="s">
        <v>1542</v>
      </c>
      <c r="G691" s="203"/>
      <c r="H691" s="938"/>
      <c r="I691" s="402"/>
      <c r="J691" s="562"/>
      <c r="K691" s="562"/>
      <c r="L691" s="468"/>
    </row>
    <row r="692" spans="1:12" s="149" customFormat="1" ht="30" x14ac:dyDescent="0.25">
      <c r="A692" s="1266"/>
      <c r="B692" s="1260"/>
      <c r="C692" s="938" t="s">
        <v>2233</v>
      </c>
      <c r="D692" s="939" t="s">
        <v>2340</v>
      </c>
      <c r="E692" s="319" t="s">
        <v>1573</v>
      </c>
      <c r="F692" s="939" t="s">
        <v>1574</v>
      </c>
      <c r="G692" s="171">
        <v>0.96</v>
      </c>
      <c r="H692" s="172" t="s">
        <v>2341</v>
      </c>
      <c r="I692" s="402"/>
      <c r="J692" s="562"/>
      <c r="K692" s="562"/>
      <c r="L692" s="468"/>
    </row>
    <row r="693" spans="1:12" s="149" customFormat="1" ht="30" x14ac:dyDescent="0.25">
      <c r="A693" s="1266"/>
      <c r="B693" s="1260"/>
      <c r="C693" s="938" t="s">
        <v>2342</v>
      </c>
      <c r="D693" s="939" t="s">
        <v>2343</v>
      </c>
      <c r="E693" s="170" t="s">
        <v>1576</v>
      </c>
      <c r="F693" s="939" t="s">
        <v>1577</v>
      </c>
      <c r="G693" s="171">
        <v>0.31</v>
      </c>
      <c r="H693" s="172" t="s">
        <v>1767</v>
      </c>
      <c r="I693" s="402"/>
      <c r="J693" s="562"/>
      <c r="K693" s="562"/>
      <c r="L693" s="468"/>
    </row>
    <row r="694" spans="1:12" s="149" customFormat="1" ht="16.5" thickBot="1" x14ac:dyDescent="0.3">
      <c r="A694" s="1266"/>
      <c r="B694" s="1260"/>
      <c r="C694" s="937" t="s">
        <v>1813</v>
      </c>
      <c r="D694" s="934" t="s">
        <v>1814</v>
      </c>
      <c r="E694" s="266" t="s">
        <v>1579</v>
      </c>
      <c r="F694" s="933" t="s">
        <v>1580</v>
      </c>
      <c r="G694" s="182">
        <v>0.5</v>
      </c>
      <c r="H694" s="183" t="s">
        <v>2344</v>
      </c>
      <c r="I694" s="391"/>
      <c r="J694" s="558"/>
      <c r="K694" s="558"/>
      <c r="L694" s="472"/>
    </row>
    <row r="695" spans="1:12" s="149" customFormat="1" ht="30.75" thickBot="1" x14ac:dyDescent="0.3">
      <c r="A695" s="1266"/>
      <c r="B695" s="1260"/>
      <c r="C695" s="938" t="s">
        <v>2249</v>
      </c>
      <c r="D695" s="939" t="s">
        <v>1969</v>
      </c>
      <c r="E695" s="410" t="s">
        <v>2345</v>
      </c>
      <c r="F695" s="411" t="s">
        <v>2346</v>
      </c>
      <c r="G695" s="412">
        <v>1.04</v>
      </c>
      <c r="H695" s="413" t="s">
        <v>2347</v>
      </c>
      <c r="I695" s="413"/>
      <c r="J695" s="565"/>
      <c r="K695" s="565"/>
      <c r="L695" s="425"/>
    </row>
    <row r="696" spans="1:12" s="149" customFormat="1" ht="30.75" thickBot="1" x14ac:dyDescent="0.3">
      <c r="A696" s="1266"/>
      <c r="B696" s="1260"/>
      <c r="C696" s="938" t="s">
        <v>2348</v>
      </c>
      <c r="D696" s="939" t="s">
        <v>2349</v>
      </c>
      <c r="E696" s="473" t="s">
        <v>1620</v>
      </c>
      <c r="F696" s="930" t="s">
        <v>1621</v>
      </c>
      <c r="G696" s="390">
        <v>0.5</v>
      </c>
      <c r="H696" s="936" t="s">
        <v>2350</v>
      </c>
      <c r="I696" s="936"/>
      <c r="J696" s="572"/>
      <c r="K696" s="572"/>
      <c r="L696" s="463"/>
    </row>
    <row r="697" spans="1:12" s="149" customFormat="1" x14ac:dyDescent="0.25">
      <c r="A697" s="1266"/>
      <c r="B697" s="1260"/>
      <c r="C697" s="938" t="s">
        <v>2245</v>
      </c>
      <c r="D697" s="939" t="s">
        <v>2246</v>
      </c>
      <c r="E697" s="164" t="s">
        <v>2351</v>
      </c>
      <c r="F697" s="192" t="s">
        <v>2352</v>
      </c>
      <c r="G697" s="381">
        <v>1</v>
      </c>
      <c r="H697" s="420" t="s">
        <v>2353</v>
      </c>
      <c r="I697" s="420"/>
      <c r="J697" s="573"/>
      <c r="K697" s="573"/>
      <c r="L697" s="469"/>
    </row>
    <row r="698" spans="1:12" s="149" customFormat="1" ht="15.75" thickBot="1" x14ac:dyDescent="0.3">
      <c r="A698" s="1266"/>
      <c r="B698" s="1260"/>
      <c r="C698" s="474"/>
      <c r="D698" s="930"/>
      <c r="E698" s="433" t="s">
        <v>2354</v>
      </c>
      <c r="F698" s="361" t="s">
        <v>2355</v>
      </c>
      <c r="G698" s="398">
        <v>1.03</v>
      </c>
      <c r="H698" s="430" t="s">
        <v>2356</v>
      </c>
      <c r="I698" s="430"/>
      <c r="J698" s="566"/>
      <c r="K698" s="566"/>
      <c r="L698" s="431"/>
    </row>
    <row r="699" spans="1:12" s="149" customFormat="1" x14ac:dyDescent="0.25">
      <c r="A699" s="1266"/>
      <c r="B699" s="1260"/>
      <c r="C699" s="474"/>
      <c r="D699" s="930"/>
      <c r="E699" s="416" t="s">
        <v>2189</v>
      </c>
      <c r="F699" s="934" t="s">
        <v>2357</v>
      </c>
      <c r="G699" s="208">
        <v>1.3</v>
      </c>
      <c r="H699" s="937" t="s">
        <v>1781</v>
      </c>
      <c r="I699" s="937"/>
      <c r="J699" s="553"/>
      <c r="K699" s="553"/>
      <c r="L699" s="417"/>
    </row>
    <row r="700" spans="1:12" s="149" customFormat="1" x14ac:dyDescent="0.25">
      <c r="A700" s="1266"/>
      <c r="B700" s="1260"/>
      <c r="C700" s="474"/>
      <c r="D700" s="930"/>
      <c r="E700" s="282" t="s">
        <v>2073</v>
      </c>
      <c r="F700" s="939" t="s">
        <v>2323</v>
      </c>
      <c r="G700" s="203">
        <v>1.06</v>
      </c>
      <c r="H700" s="938" t="s">
        <v>2358</v>
      </c>
      <c r="I700" s="938"/>
      <c r="J700" s="539"/>
      <c r="K700" s="539"/>
      <c r="L700" s="394"/>
    </row>
    <row r="701" spans="1:12" s="149" customFormat="1" ht="30" x14ac:dyDescent="0.25">
      <c r="A701" s="1266"/>
      <c r="B701" s="1260"/>
      <c r="C701" s="474"/>
      <c r="D701" s="930"/>
      <c r="E701" s="282" t="s">
        <v>1834</v>
      </c>
      <c r="F701" s="939" t="s">
        <v>1869</v>
      </c>
      <c r="G701" s="203">
        <v>0.25</v>
      </c>
      <c r="H701" s="938" t="s">
        <v>1755</v>
      </c>
      <c r="I701" s="938"/>
      <c r="J701" s="539"/>
      <c r="K701" s="539"/>
      <c r="L701" s="394"/>
    </row>
    <row r="702" spans="1:12" s="149" customFormat="1" ht="16.5" thickBot="1" x14ac:dyDescent="0.3">
      <c r="A702" s="1267"/>
      <c r="B702" s="1278"/>
      <c r="C702" s="475"/>
      <c r="D702" s="265"/>
      <c r="E702" s="361"/>
      <c r="F702" s="377" t="s">
        <v>1548</v>
      </c>
      <c r="G702" s="398"/>
      <c r="H702" s="399" t="s">
        <v>1549</v>
      </c>
      <c r="I702" s="467" t="s">
        <v>2359</v>
      </c>
      <c r="J702" s="574">
        <v>509.13</v>
      </c>
      <c r="K702" s="574">
        <v>381.84</v>
      </c>
      <c r="L702" s="449" t="s">
        <v>2238</v>
      </c>
    </row>
    <row r="703" spans="1:12" s="149" customFormat="1" x14ac:dyDescent="0.25">
      <c r="A703" s="146"/>
      <c r="B703" s="147"/>
      <c r="C703" s="147"/>
      <c r="D703" s="147"/>
      <c r="E703" s="147"/>
      <c r="F703" s="147"/>
      <c r="G703" s="148"/>
      <c r="H703" s="261"/>
      <c r="I703" s="261"/>
      <c r="J703" s="547"/>
      <c r="K703" s="547"/>
      <c r="L703" s="147"/>
    </row>
    <row r="704" spans="1:12" s="149" customFormat="1" ht="23.25" customHeight="1" thickBot="1" x14ac:dyDescent="0.3">
      <c r="A704" s="1310" t="s">
        <v>2649</v>
      </c>
      <c r="B704" s="1310"/>
      <c r="C704" s="1310"/>
      <c r="D704" s="1310"/>
      <c r="E704" s="1310"/>
      <c r="F704" s="1310"/>
      <c r="G704" s="1310"/>
      <c r="H704" s="1310"/>
      <c r="I704" s="1310"/>
      <c r="J704" s="1310"/>
      <c r="K704" s="1310"/>
      <c r="L704" s="1310"/>
    </row>
    <row r="705" spans="1:12" s="149" customFormat="1" ht="51.75" thickBot="1" x14ac:dyDescent="0.3">
      <c r="A705" s="476" t="s">
        <v>2360</v>
      </c>
      <c r="B705" s="477" t="s">
        <v>2361</v>
      </c>
      <c r="C705" s="477" t="s">
        <v>2362</v>
      </c>
      <c r="D705" s="157" t="s">
        <v>1522</v>
      </c>
      <c r="E705" s="477" t="s">
        <v>1898</v>
      </c>
      <c r="F705" s="477" t="s">
        <v>2363</v>
      </c>
      <c r="G705" s="158" t="s">
        <v>1525</v>
      </c>
      <c r="H705" s="159" t="s">
        <v>2364</v>
      </c>
      <c r="I705" s="160" t="s">
        <v>1527</v>
      </c>
      <c r="J705" s="533" t="s">
        <v>2365</v>
      </c>
      <c r="K705" s="533"/>
      <c r="L705" s="161" t="s">
        <v>1528</v>
      </c>
    </row>
    <row r="706" spans="1:12" s="149" customFormat="1" x14ac:dyDescent="0.25">
      <c r="A706" s="1311" t="s">
        <v>2366</v>
      </c>
      <c r="B706" s="1313" t="s">
        <v>2367</v>
      </c>
      <c r="C706" s="1302" t="s">
        <v>2368</v>
      </c>
      <c r="D706" s="1315"/>
      <c r="E706" s="478" t="s">
        <v>2369</v>
      </c>
      <c r="F706" s="478" t="s">
        <v>2370</v>
      </c>
      <c r="G706" s="479">
        <v>4.21</v>
      </c>
      <c r="H706" s="480" t="s">
        <v>2009</v>
      </c>
      <c r="I706" s="481"/>
      <c r="J706" s="576"/>
      <c r="K706" s="577"/>
      <c r="L706" s="482"/>
    </row>
    <row r="707" spans="1:12" s="149" customFormat="1" ht="15.75" thickBot="1" x14ac:dyDescent="0.3">
      <c r="A707" s="1312"/>
      <c r="B707" s="1314"/>
      <c r="C707" s="1306"/>
      <c r="D707" s="1316"/>
      <c r="E707" s="483"/>
      <c r="F707" s="484" t="s">
        <v>1548</v>
      </c>
      <c r="G707" s="485"/>
      <c r="H707" s="486"/>
      <c r="I707" s="487">
        <v>4.21</v>
      </c>
      <c r="J707" s="578">
        <v>593.74</v>
      </c>
      <c r="K707" s="579"/>
      <c r="L707" s="488">
        <v>1</v>
      </c>
    </row>
    <row r="708" spans="1:12" s="149" customFormat="1" x14ac:dyDescent="0.25">
      <c r="A708" s="1296" t="s">
        <v>2371</v>
      </c>
      <c r="B708" s="1299" t="s">
        <v>2372</v>
      </c>
      <c r="C708" s="1302" t="s">
        <v>2368</v>
      </c>
      <c r="D708" s="1303"/>
      <c r="E708" s="478" t="s">
        <v>2373</v>
      </c>
      <c r="F708" s="478" t="s">
        <v>2374</v>
      </c>
      <c r="G708" s="479">
        <v>1.38</v>
      </c>
      <c r="H708" s="489" t="s">
        <v>2009</v>
      </c>
      <c r="I708" s="490"/>
      <c r="J708" s="580"/>
      <c r="K708" s="581"/>
      <c r="L708" s="491"/>
    </row>
    <row r="709" spans="1:12" s="149" customFormat="1" ht="15.75" thickBot="1" x14ac:dyDescent="0.3">
      <c r="A709" s="1297"/>
      <c r="B709" s="1300"/>
      <c r="C709" s="1304"/>
      <c r="D709" s="1305"/>
      <c r="E709" s="492"/>
      <c r="F709" s="493" t="s">
        <v>1542</v>
      </c>
      <c r="G709" s="494"/>
      <c r="H709" s="495"/>
      <c r="I709" s="492"/>
      <c r="J709" s="582"/>
      <c r="K709" s="583"/>
      <c r="L709" s="496"/>
    </row>
    <row r="710" spans="1:12" s="149" customFormat="1" ht="15.75" thickBot="1" x14ac:dyDescent="0.3">
      <c r="A710" s="1297"/>
      <c r="B710" s="1300"/>
      <c r="C710" s="1304"/>
      <c r="D710" s="1305"/>
      <c r="E710" s="497" t="s">
        <v>2375</v>
      </c>
      <c r="F710" s="498" t="s">
        <v>2376</v>
      </c>
      <c r="G710" s="499">
        <v>1.75</v>
      </c>
      <c r="H710" s="500" t="s">
        <v>2009</v>
      </c>
      <c r="I710" s="498"/>
      <c r="J710" s="584"/>
      <c r="K710" s="585"/>
      <c r="L710" s="501"/>
    </row>
    <row r="711" spans="1:12" s="149" customFormat="1" ht="15.75" thickBot="1" x14ac:dyDescent="0.3">
      <c r="A711" s="1298"/>
      <c r="B711" s="1301"/>
      <c r="C711" s="1306"/>
      <c r="D711" s="1307"/>
      <c r="E711" s="483"/>
      <c r="F711" s="484" t="s">
        <v>1548</v>
      </c>
      <c r="G711" s="485"/>
      <c r="H711" s="486"/>
      <c r="I711" s="487">
        <v>3.13</v>
      </c>
      <c r="J711" s="578">
        <v>441.43</v>
      </c>
      <c r="K711" s="579"/>
      <c r="L711" s="488">
        <v>1</v>
      </c>
    </row>
    <row r="712" spans="1:12" s="149" customFormat="1" x14ac:dyDescent="0.25">
      <c r="A712" s="1296" t="s">
        <v>2377</v>
      </c>
      <c r="B712" s="1299" t="s">
        <v>2378</v>
      </c>
      <c r="C712" s="1302" t="s">
        <v>2368</v>
      </c>
      <c r="D712" s="1303"/>
      <c r="E712" s="478" t="s">
        <v>2373</v>
      </c>
      <c r="F712" s="478" t="s">
        <v>2374</v>
      </c>
      <c r="G712" s="479">
        <v>1.38</v>
      </c>
      <c r="H712" s="489" t="s">
        <v>2009</v>
      </c>
      <c r="I712" s="490"/>
      <c r="J712" s="580"/>
      <c r="K712" s="581"/>
      <c r="L712" s="491"/>
    </row>
    <row r="713" spans="1:12" s="149" customFormat="1" x14ac:dyDescent="0.25">
      <c r="A713" s="1297"/>
      <c r="B713" s="1300"/>
      <c r="C713" s="1304"/>
      <c r="D713" s="1305"/>
      <c r="E713" s="492"/>
      <c r="F713" s="493" t="s">
        <v>1542</v>
      </c>
      <c r="G713" s="494"/>
      <c r="H713" s="495"/>
      <c r="I713" s="492"/>
      <c r="J713" s="582"/>
      <c r="K713" s="583"/>
      <c r="L713" s="496"/>
    </row>
    <row r="714" spans="1:12" s="149" customFormat="1" x14ac:dyDescent="0.25">
      <c r="A714" s="1297"/>
      <c r="B714" s="1300"/>
      <c r="C714" s="1304"/>
      <c r="D714" s="1305"/>
      <c r="E714" s="502" t="s">
        <v>2379</v>
      </c>
      <c r="F714" s="502" t="s">
        <v>2380</v>
      </c>
      <c r="G714" s="503">
        <v>1.4</v>
      </c>
      <c r="H714" s="504" t="s">
        <v>2381</v>
      </c>
      <c r="I714" s="502"/>
      <c r="J714" s="586"/>
      <c r="K714" s="587"/>
      <c r="L714" s="505"/>
    </row>
    <row r="715" spans="1:12" s="149" customFormat="1" ht="15.75" thickBot="1" x14ac:dyDescent="0.3">
      <c r="A715" s="1297"/>
      <c r="B715" s="1300"/>
      <c r="C715" s="1304"/>
      <c r="D715" s="1305"/>
      <c r="E715" s="502" t="s">
        <v>2382</v>
      </c>
      <c r="F715" s="502" t="s">
        <v>2383</v>
      </c>
      <c r="G715" s="503">
        <v>2.5</v>
      </c>
      <c r="H715" s="504" t="s">
        <v>2381</v>
      </c>
      <c r="I715" s="502"/>
      <c r="J715" s="586"/>
      <c r="K715" s="587"/>
      <c r="L715" s="505"/>
    </row>
    <row r="716" spans="1:12" s="149" customFormat="1" x14ac:dyDescent="0.25">
      <c r="A716" s="1297"/>
      <c r="B716" s="1300"/>
      <c r="C716" s="1304"/>
      <c r="D716" s="1305"/>
      <c r="E716" s="506" t="s">
        <v>2384</v>
      </c>
      <c r="F716" s="478" t="s">
        <v>2385</v>
      </c>
      <c r="G716" s="507">
        <v>1.75</v>
      </c>
      <c r="H716" s="508" t="s">
        <v>2386</v>
      </c>
      <c r="I716" s="478"/>
      <c r="J716" s="580"/>
      <c r="K716" s="581"/>
      <c r="L716" s="491"/>
    </row>
    <row r="717" spans="1:12" s="149" customFormat="1" ht="15.75" thickBot="1" x14ac:dyDescent="0.3">
      <c r="A717" s="1297"/>
      <c r="B717" s="1300"/>
      <c r="C717" s="1304"/>
      <c r="D717" s="1305"/>
      <c r="E717" s="509" t="s">
        <v>2387</v>
      </c>
      <c r="F717" s="510" t="s">
        <v>2388</v>
      </c>
      <c r="G717" s="511">
        <v>1.55</v>
      </c>
      <c r="H717" s="512" t="s">
        <v>2386</v>
      </c>
      <c r="I717" s="510"/>
      <c r="J717" s="588"/>
      <c r="K717" s="589"/>
      <c r="L717" s="513"/>
    </row>
    <row r="718" spans="1:12" s="149" customFormat="1" ht="15.75" thickBot="1" x14ac:dyDescent="0.3">
      <c r="A718" s="1298"/>
      <c r="B718" s="1301"/>
      <c r="C718" s="1306"/>
      <c r="D718" s="1307"/>
      <c r="E718" s="514"/>
      <c r="F718" s="515" t="s">
        <v>1548</v>
      </c>
      <c r="G718" s="928"/>
      <c r="H718" s="516"/>
      <c r="I718" s="517">
        <v>10.83</v>
      </c>
      <c r="J718" s="590">
        <v>1527.38</v>
      </c>
      <c r="K718" s="591"/>
      <c r="L718" s="518" t="s">
        <v>2389</v>
      </c>
    </row>
    <row r="719" spans="1:12" s="149" customFormat="1" x14ac:dyDescent="0.25">
      <c r="A719" s="1296" t="s">
        <v>2390</v>
      </c>
      <c r="B719" s="1299" t="s">
        <v>2391</v>
      </c>
      <c r="C719" s="1302" t="s">
        <v>2368</v>
      </c>
      <c r="D719" s="1303"/>
      <c r="E719" s="478" t="s">
        <v>2373</v>
      </c>
      <c r="F719" s="478" t="s">
        <v>2374</v>
      </c>
      <c r="G719" s="479">
        <v>1.38</v>
      </c>
      <c r="H719" s="489" t="s">
        <v>2009</v>
      </c>
      <c r="I719" s="490"/>
      <c r="J719" s="580"/>
      <c r="K719" s="581"/>
      <c r="L719" s="491"/>
    </row>
    <row r="720" spans="1:12" s="149" customFormat="1" x14ac:dyDescent="0.25">
      <c r="A720" s="1297"/>
      <c r="B720" s="1300"/>
      <c r="C720" s="1304"/>
      <c r="D720" s="1305"/>
      <c r="E720" s="492"/>
      <c r="F720" s="493" t="s">
        <v>1542</v>
      </c>
      <c r="G720" s="494"/>
      <c r="H720" s="495"/>
      <c r="I720" s="492"/>
      <c r="J720" s="582"/>
      <c r="K720" s="583"/>
      <c r="L720" s="496"/>
    </row>
    <row r="721" spans="1:12" s="149" customFormat="1" x14ac:dyDescent="0.25">
      <c r="A721" s="1297"/>
      <c r="B721" s="1300"/>
      <c r="C721" s="1304"/>
      <c r="D721" s="1305"/>
      <c r="E721" s="502" t="s">
        <v>2379</v>
      </c>
      <c r="F721" s="502" t="s">
        <v>2380</v>
      </c>
      <c r="G721" s="503">
        <v>1.4</v>
      </c>
      <c r="H721" s="504" t="s">
        <v>2381</v>
      </c>
      <c r="I721" s="502"/>
      <c r="J721" s="586"/>
      <c r="K721" s="587"/>
      <c r="L721" s="505"/>
    </row>
    <row r="722" spans="1:12" s="149" customFormat="1" x14ac:dyDescent="0.25">
      <c r="A722" s="1297"/>
      <c r="B722" s="1300"/>
      <c r="C722" s="1304"/>
      <c r="D722" s="1305"/>
      <c r="E722" s="502" t="s">
        <v>2382</v>
      </c>
      <c r="F722" s="502" t="s">
        <v>2383</v>
      </c>
      <c r="G722" s="503">
        <v>2.5</v>
      </c>
      <c r="H722" s="504" t="s">
        <v>2381</v>
      </c>
      <c r="I722" s="502"/>
      <c r="J722" s="586"/>
      <c r="K722" s="587"/>
      <c r="L722" s="505"/>
    </row>
    <row r="723" spans="1:12" s="149" customFormat="1" x14ac:dyDescent="0.25">
      <c r="A723" s="1297"/>
      <c r="B723" s="1300"/>
      <c r="C723" s="1304"/>
      <c r="D723" s="1305"/>
      <c r="E723" s="502" t="s">
        <v>1567</v>
      </c>
      <c r="F723" s="502" t="s">
        <v>1568</v>
      </c>
      <c r="G723" s="503">
        <v>0.93</v>
      </c>
      <c r="H723" s="504" t="s">
        <v>2009</v>
      </c>
      <c r="I723" s="502"/>
      <c r="J723" s="586"/>
      <c r="K723" s="587"/>
      <c r="L723" s="505"/>
    </row>
    <row r="724" spans="1:12" s="149" customFormat="1" ht="15.75" thickBot="1" x14ac:dyDescent="0.3">
      <c r="A724" s="1297"/>
      <c r="B724" s="1300"/>
      <c r="C724" s="1304"/>
      <c r="D724" s="1305"/>
      <c r="E724" s="502" t="s">
        <v>2392</v>
      </c>
      <c r="F724" s="502" t="s">
        <v>2393</v>
      </c>
      <c r="G724" s="503">
        <v>2</v>
      </c>
      <c r="H724" s="504" t="s">
        <v>2009</v>
      </c>
      <c r="I724" s="502"/>
      <c r="J724" s="586"/>
      <c r="K724" s="587"/>
      <c r="L724" s="505"/>
    </row>
    <row r="725" spans="1:12" s="149" customFormat="1" ht="15.75" thickBot="1" x14ac:dyDescent="0.3">
      <c r="A725" s="1297"/>
      <c r="B725" s="1300"/>
      <c r="C725" s="1304"/>
      <c r="D725" s="1305"/>
      <c r="E725" s="497" t="s">
        <v>2394</v>
      </c>
      <c r="F725" s="498" t="s">
        <v>2395</v>
      </c>
      <c r="G725" s="499">
        <v>3.85</v>
      </c>
      <c r="H725" s="500" t="s">
        <v>2009</v>
      </c>
      <c r="I725" s="498"/>
      <c r="J725" s="584"/>
      <c r="K725" s="585"/>
      <c r="L725" s="501"/>
    </row>
    <row r="726" spans="1:12" s="149" customFormat="1" x14ac:dyDescent="0.25">
      <c r="A726" s="1297"/>
      <c r="B726" s="1300"/>
      <c r="C726" s="1304"/>
      <c r="D726" s="1305"/>
      <c r="E726" s="519" t="s">
        <v>2396</v>
      </c>
      <c r="F726" s="519" t="s">
        <v>2397</v>
      </c>
      <c r="G726" s="520">
        <v>3.85</v>
      </c>
      <c r="H726" s="521" t="s">
        <v>2398</v>
      </c>
      <c r="I726" s="519"/>
      <c r="J726" s="592"/>
      <c r="K726" s="593"/>
      <c r="L726" s="522"/>
    </row>
    <row r="727" spans="1:12" s="149" customFormat="1" x14ac:dyDescent="0.25">
      <c r="A727" s="1297"/>
      <c r="B727" s="1300"/>
      <c r="C727" s="1304"/>
      <c r="D727" s="1305"/>
      <c r="E727" s="502" t="s">
        <v>2399</v>
      </c>
      <c r="F727" s="502" t="s">
        <v>2400</v>
      </c>
      <c r="G727" s="503">
        <v>2.7</v>
      </c>
      <c r="H727" s="504" t="s">
        <v>2401</v>
      </c>
      <c r="I727" s="502"/>
      <c r="J727" s="586"/>
      <c r="K727" s="587"/>
      <c r="L727" s="505"/>
    </row>
    <row r="728" spans="1:12" s="149" customFormat="1" x14ac:dyDescent="0.25">
      <c r="A728" s="1297"/>
      <c r="B728" s="1300"/>
      <c r="C728" s="1304"/>
      <c r="D728" s="1305"/>
      <c r="E728" s="502" t="s">
        <v>2402</v>
      </c>
      <c r="F728" s="502" t="s">
        <v>2403</v>
      </c>
      <c r="G728" s="503">
        <v>1</v>
      </c>
      <c r="H728" s="504" t="s">
        <v>2404</v>
      </c>
      <c r="I728" s="502"/>
      <c r="J728" s="586"/>
      <c r="K728" s="587"/>
      <c r="L728" s="505"/>
    </row>
    <row r="729" spans="1:12" s="149" customFormat="1" x14ac:dyDescent="0.25">
      <c r="A729" s="1297"/>
      <c r="B729" s="1300"/>
      <c r="C729" s="1304"/>
      <c r="D729" s="1305"/>
      <c r="E729" s="519" t="s">
        <v>2405</v>
      </c>
      <c r="F729" s="519" t="s">
        <v>2406</v>
      </c>
      <c r="G729" s="520">
        <v>1.8</v>
      </c>
      <c r="H729" s="521" t="s">
        <v>2009</v>
      </c>
      <c r="I729" s="519"/>
      <c r="J729" s="592"/>
      <c r="K729" s="593"/>
      <c r="L729" s="522"/>
    </row>
    <row r="730" spans="1:12" s="149" customFormat="1" x14ac:dyDescent="0.25">
      <c r="A730" s="1297"/>
      <c r="B730" s="1300"/>
      <c r="C730" s="1304"/>
      <c r="D730" s="1305"/>
      <c r="E730" s="502" t="s">
        <v>1861</v>
      </c>
      <c r="F730" s="502" t="s">
        <v>2407</v>
      </c>
      <c r="G730" s="503">
        <v>0.87</v>
      </c>
      <c r="H730" s="504" t="s">
        <v>2009</v>
      </c>
      <c r="I730" s="502"/>
      <c r="J730" s="586"/>
      <c r="K730" s="587"/>
      <c r="L730" s="505"/>
    </row>
    <row r="731" spans="1:12" s="149" customFormat="1" ht="15.75" thickBot="1" x14ac:dyDescent="0.3">
      <c r="A731" s="1298"/>
      <c r="B731" s="1301"/>
      <c r="C731" s="1306"/>
      <c r="D731" s="1307"/>
      <c r="E731" s="483"/>
      <c r="F731" s="484" t="s">
        <v>1548</v>
      </c>
      <c r="G731" s="485"/>
      <c r="H731" s="486"/>
      <c r="I731" s="487">
        <v>22.79</v>
      </c>
      <c r="J731" s="590">
        <v>3214.12</v>
      </c>
      <c r="K731" s="591"/>
      <c r="L731" s="518" t="s">
        <v>2389</v>
      </c>
    </row>
    <row r="732" spans="1:12" s="149" customFormat="1" x14ac:dyDescent="0.25">
      <c r="A732" s="1296" t="s">
        <v>2408</v>
      </c>
      <c r="B732" s="1299" t="s">
        <v>2409</v>
      </c>
      <c r="C732" s="1302" t="s">
        <v>2368</v>
      </c>
      <c r="D732" s="1303"/>
      <c r="E732" s="478" t="s">
        <v>2373</v>
      </c>
      <c r="F732" s="478" t="s">
        <v>2374</v>
      </c>
      <c r="G732" s="479">
        <v>1.38</v>
      </c>
      <c r="H732" s="489" t="s">
        <v>2009</v>
      </c>
      <c r="I732" s="490"/>
      <c r="J732" s="580"/>
      <c r="K732" s="581"/>
      <c r="L732" s="491"/>
    </row>
    <row r="733" spans="1:12" s="149" customFormat="1" x14ac:dyDescent="0.25">
      <c r="A733" s="1297"/>
      <c r="B733" s="1300"/>
      <c r="C733" s="1304"/>
      <c r="D733" s="1305"/>
      <c r="E733" s="523"/>
      <c r="F733" s="524" t="s">
        <v>1542</v>
      </c>
      <c r="G733" s="525"/>
      <c r="H733" s="526"/>
      <c r="I733" s="523"/>
      <c r="J733" s="586"/>
      <c r="K733" s="587"/>
      <c r="L733" s="505"/>
    </row>
    <row r="734" spans="1:12" s="149" customFormat="1" x14ac:dyDescent="0.25">
      <c r="A734" s="1297"/>
      <c r="B734" s="1300"/>
      <c r="C734" s="1304"/>
      <c r="D734" s="1305"/>
      <c r="E734" s="502" t="s">
        <v>2379</v>
      </c>
      <c r="F734" s="502" t="s">
        <v>2380</v>
      </c>
      <c r="G734" s="503">
        <v>1.4</v>
      </c>
      <c r="H734" s="504" t="s">
        <v>2381</v>
      </c>
      <c r="I734" s="502"/>
      <c r="J734" s="586"/>
      <c r="K734" s="587"/>
      <c r="L734" s="505"/>
    </row>
    <row r="735" spans="1:12" s="149" customFormat="1" x14ac:dyDescent="0.25">
      <c r="A735" s="1297"/>
      <c r="B735" s="1300"/>
      <c r="C735" s="1304"/>
      <c r="D735" s="1305"/>
      <c r="E735" s="502" t="s">
        <v>2382</v>
      </c>
      <c r="F735" s="502" t="s">
        <v>2383</v>
      </c>
      <c r="G735" s="503">
        <v>2.5</v>
      </c>
      <c r="H735" s="504" t="s">
        <v>2381</v>
      </c>
      <c r="I735" s="502"/>
      <c r="J735" s="586"/>
      <c r="K735" s="587"/>
      <c r="L735" s="505"/>
    </row>
    <row r="736" spans="1:12" s="149" customFormat="1" x14ac:dyDescent="0.25">
      <c r="A736" s="1297"/>
      <c r="B736" s="1300"/>
      <c r="C736" s="1304"/>
      <c r="D736" s="1305"/>
      <c r="E736" s="502" t="s">
        <v>1567</v>
      </c>
      <c r="F736" s="502" t="s">
        <v>1568</v>
      </c>
      <c r="G736" s="503">
        <v>0.93</v>
      </c>
      <c r="H736" s="504" t="s">
        <v>2009</v>
      </c>
      <c r="I736" s="502"/>
      <c r="J736" s="586"/>
      <c r="K736" s="587"/>
      <c r="L736" s="505"/>
    </row>
    <row r="737" spans="1:12" s="149" customFormat="1" ht="15.75" thickBot="1" x14ac:dyDescent="0.3">
      <c r="A737" s="1297"/>
      <c r="B737" s="1300"/>
      <c r="C737" s="1304"/>
      <c r="D737" s="1305"/>
      <c r="E737" s="527" t="s">
        <v>2392</v>
      </c>
      <c r="F737" s="527" t="s">
        <v>2393</v>
      </c>
      <c r="G737" s="528">
        <v>2</v>
      </c>
      <c r="H737" s="529" t="s">
        <v>2009</v>
      </c>
      <c r="I737" s="527"/>
      <c r="J737" s="582"/>
      <c r="K737" s="583"/>
      <c r="L737" s="496"/>
    </row>
    <row r="738" spans="1:12" s="149" customFormat="1" ht="15.75" thickBot="1" x14ac:dyDescent="0.3">
      <c r="A738" s="1297"/>
      <c r="B738" s="1300"/>
      <c r="C738" s="1304"/>
      <c r="D738" s="1305"/>
      <c r="E738" s="497" t="s">
        <v>2410</v>
      </c>
      <c r="F738" s="498" t="s">
        <v>2411</v>
      </c>
      <c r="G738" s="499">
        <v>2.5</v>
      </c>
      <c r="H738" s="500" t="s">
        <v>2009</v>
      </c>
      <c r="I738" s="498"/>
      <c r="J738" s="584"/>
      <c r="K738" s="585"/>
      <c r="L738" s="501"/>
    </row>
    <row r="739" spans="1:12" s="149" customFormat="1" x14ac:dyDescent="0.25">
      <c r="A739" s="1297"/>
      <c r="B739" s="1300"/>
      <c r="C739" s="1304"/>
      <c r="D739" s="1305"/>
      <c r="E739" s="519" t="s">
        <v>2405</v>
      </c>
      <c r="F739" s="519" t="s">
        <v>2406</v>
      </c>
      <c r="G739" s="520">
        <v>1.8</v>
      </c>
      <c r="H739" s="521" t="s">
        <v>2009</v>
      </c>
      <c r="I739" s="519"/>
      <c r="J739" s="592"/>
      <c r="K739" s="593"/>
      <c r="L739" s="522"/>
    </row>
    <row r="740" spans="1:12" s="149" customFormat="1" x14ac:dyDescent="0.25">
      <c r="A740" s="1297"/>
      <c r="B740" s="1300"/>
      <c r="C740" s="1304"/>
      <c r="D740" s="1305"/>
      <c r="E740" s="502" t="s">
        <v>1861</v>
      </c>
      <c r="F740" s="502" t="s">
        <v>2407</v>
      </c>
      <c r="G740" s="503">
        <v>0.87</v>
      </c>
      <c r="H740" s="504" t="s">
        <v>2009</v>
      </c>
      <c r="I740" s="502"/>
      <c r="J740" s="586"/>
      <c r="K740" s="587"/>
      <c r="L740" s="505"/>
    </row>
    <row r="741" spans="1:12" s="149" customFormat="1" x14ac:dyDescent="0.25">
      <c r="A741" s="1297"/>
      <c r="B741" s="1300"/>
      <c r="C741" s="1304"/>
      <c r="D741" s="1305"/>
      <c r="E741" s="527" t="s">
        <v>2402</v>
      </c>
      <c r="F741" s="527" t="s">
        <v>2403</v>
      </c>
      <c r="G741" s="528">
        <v>1</v>
      </c>
      <c r="H741" s="504" t="s">
        <v>2404</v>
      </c>
      <c r="I741" s="527"/>
      <c r="J741" s="582"/>
      <c r="K741" s="583"/>
      <c r="L741" s="505"/>
    </row>
    <row r="742" spans="1:12" s="149" customFormat="1" ht="15.75" thickBot="1" x14ac:dyDescent="0.3">
      <c r="A742" s="1298"/>
      <c r="B742" s="1301"/>
      <c r="C742" s="1306"/>
      <c r="D742" s="1307"/>
      <c r="E742" s="483"/>
      <c r="F742" s="484" t="s">
        <v>1548</v>
      </c>
      <c r="G742" s="485"/>
      <c r="H742" s="486"/>
      <c r="I742" s="487">
        <v>17.88</v>
      </c>
      <c r="J742" s="578">
        <v>2521.65</v>
      </c>
      <c r="K742" s="591"/>
      <c r="L742" s="518" t="s">
        <v>2389</v>
      </c>
    </row>
    <row r="743" spans="1:12" s="149" customFormat="1" x14ac:dyDescent="0.25">
      <c r="A743" s="1296" t="s">
        <v>2412</v>
      </c>
      <c r="B743" s="1299" t="s">
        <v>2413</v>
      </c>
      <c r="C743" s="1302" t="s">
        <v>2368</v>
      </c>
      <c r="D743" s="1303"/>
      <c r="E743" s="478" t="s">
        <v>2373</v>
      </c>
      <c r="F743" s="478" t="s">
        <v>2374</v>
      </c>
      <c r="G743" s="479">
        <v>1.38</v>
      </c>
      <c r="H743" s="489" t="s">
        <v>2009</v>
      </c>
      <c r="I743" s="490"/>
      <c r="J743" s="580"/>
      <c r="K743" s="581"/>
      <c r="L743" s="491"/>
    </row>
    <row r="744" spans="1:12" s="149" customFormat="1" x14ac:dyDescent="0.25">
      <c r="A744" s="1297"/>
      <c r="B744" s="1300"/>
      <c r="C744" s="1304"/>
      <c r="D744" s="1305"/>
      <c r="E744" s="523"/>
      <c r="F744" s="524" t="s">
        <v>1542</v>
      </c>
      <c r="G744" s="525"/>
      <c r="H744" s="526"/>
      <c r="I744" s="523"/>
      <c r="J744" s="586"/>
      <c r="K744" s="587"/>
      <c r="L744" s="505"/>
    </row>
    <row r="745" spans="1:12" s="149" customFormat="1" x14ac:dyDescent="0.25">
      <c r="A745" s="1297"/>
      <c r="B745" s="1300"/>
      <c r="C745" s="1304"/>
      <c r="D745" s="1305"/>
      <c r="E745" s="502" t="s">
        <v>2379</v>
      </c>
      <c r="F745" s="502" t="s">
        <v>2380</v>
      </c>
      <c r="G745" s="503">
        <v>1.4</v>
      </c>
      <c r="H745" s="504" t="s">
        <v>2381</v>
      </c>
      <c r="I745" s="502"/>
      <c r="J745" s="586"/>
      <c r="K745" s="587"/>
      <c r="L745" s="505"/>
    </row>
    <row r="746" spans="1:12" s="149" customFormat="1" x14ac:dyDescent="0.25">
      <c r="A746" s="1297"/>
      <c r="B746" s="1300"/>
      <c r="C746" s="1304"/>
      <c r="D746" s="1305"/>
      <c r="E746" s="502" t="s">
        <v>2382</v>
      </c>
      <c r="F746" s="502" t="s">
        <v>2383</v>
      </c>
      <c r="G746" s="503">
        <v>2.5</v>
      </c>
      <c r="H746" s="504" t="s">
        <v>2381</v>
      </c>
      <c r="I746" s="502"/>
      <c r="J746" s="586"/>
      <c r="K746" s="587"/>
      <c r="L746" s="505"/>
    </row>
    <row r="747" spans="1:12" s="149" customFormat="1" x14ac:dyDescent="0.25">
      <c r="A747" s="1297"/>
      <c r="B747" s="1300"/>
      <c r="C747" s="1304"/>
      <c r="D747" s="1305"/>
      <c r="E747" s="502" t="s">
        <v>1567</v>
      </c>
      <c r="F747" s="502" t="s">
        <v>1568</v>
      </c>
      <c r="G747" s="503">
        <v>0.93</v>
      </c>
      <c r="H747" s="504" t="s">
        <v>2009</v>
      </c>
      <c r="I747" s="502"/>
      <c r="J747" s="586"/>
      <c r="K747" s="587"/>
      <c r="L747" s="505"/>
    </row>
    <row r="748" spans="1:12" s="149" customFormat="1" ht="15.75" thickBot="1" x14ac:dyDescent="0.3">
      <c r="A748" s="1297"/>
      <c r="B748" s="1300"/>
      <c r="C748" s="1304"/>
      <c r="D748" s="1305"/>
      <c r="E748" s="502" t="s">
        <v>2392</v>
      </c>
      <c r="F748" s="502" t="s">
        <v>2393</v>
      </c>
      <c r="G748" s="503">
        <v>2</v>
      </c>
      <c r="H748" s="504" t="s">
        <v>2009</v>
      </c>
      <c r="I748" s="502"/>
      <c r="J748" s="586"/>
      <c r="K748" s="587"/>
      <c r="L748" s="505"/>
    </row>
    <row r="749" spans="1:12" ht="15.75" thickBot="1" x14ac:dyDescent="0.3">
      <c r="A749" s="1297"/>
      <c r="B749" s="1300"/>
      <c r="C749" s="1304"/>
      <c r="D749" s="1305"/>
      <c r="E749" s="497" t="s">
        <v>2414</v>
      </c>
      <c r="F749" s="498" t="s">
        <v>2415</v>
      </c>
      <c r="G749" s="499">
        <v>18</v>
      </c>
      <c r="H749" s="500" t="s">
        <v>2009</v>
      </c>
      <c r="I749" s="498"/>
      <c r="J749" s="584"/>
      <c r="K749" s="585"/>
      <c r="L749" s="501"/>
    </row>
    <row r="750" spans="1:12" s="149" customFormat="1" x14ac:dyDescent="0.25">
      <c r="A750" s="1297"/>
      <c r="B750" s="1300"/>
      <c r="C750" s="1304"/>
      <c r="D750" s="1305"/>
      <c r="E750" s="519" t="s">
        <v>2402</v>
      </c>
      <c r="F750" s="519" t="s">
        <v>2403</v>
      </c>
      <c r="G750" s="520">
        <v>1</v>
      </c>
      <c r="H750" s="504" t="s">
        <v>2404</v>
      </c>
      <c r="I750" s="519"/>
      <c r="J750" s="592"/>
      <c r="K750" s="593"/>
      <c r="L750" s="522"/>
    </row>
    <row r="751" spans="1:12" s="149" customFormat="1" x14ac:dyDescent="0.25">
      <c r="A751" s="1297"/>
      <c r="B751" s="1300"/>
      <c r="C751" s="1304"/>
      <c r="D751" s="1305"/>
      <c r="E751" s="519" t="s">
        <v>2405</v>
      </c>
      <c r="F751" s="519" t="s">
        <v>2406</v>
      </c>
      <c r="G751" s="520">
        <v>1.8</v>
      </c>
      <c r="H751" s="521" t="s">
        <v>2009</v>
      </c>
      <c r="I751" s="519"/>
      <c r="J751" s="592"/>
      <c r="K751" s="593"/>
      <c r="L751" s="522"/>
    </row>
    <row r="752" spans="1:12" s="149" customFormat="1" x14ac:dyDescent="0.25">
      <c r="A752" s="1297"/>
      <c r="B752" s="1300"/>
      <c r="C752" s="1304"/>
      <c r="D752" s="1305"/>
      <c r="E752" s="502" t="s">
        <v>1861</v>
      </c>
      <c r="F752" s="502" t="s">
        <v>2407</v>
      </c>
      <c r="G752" s="503">
        <v>0.87</v>
      </c>
      <c r="H752" s="504" t="s">
        <v>2009</v>
      </c>
      <c r="I752" s="502"/>
      <c r="J752" s="586"/>
      <c r="K752" s="587"/>
      <c r="L752" s="505"/>
    </row>
    <row r="753" spans="1:12" s="149" customFormat="1" ht="15.75" thickBot="1" x14ac:dyDescent="0.3">
      <c r="A753" s="1298"/>
      <c r="B753" s="1301"/>
      <c r="C753" s="1306"/>
      <c r="D753" s="1307"/>
      <c r="E753" s="483"/>
      <c r="F753" s="484" t="s">
        <v>1548</v>
      </c>
      <c r="G753" s="485"/>
      <c r="H753" s="486"/>
      <c r="I753" s="487">
        <v>33.380000000000003</v>
      </c>
      <c r="J753" s="578">
        <v>4707.6499999999996</v>
      </c>
      <c r="K753" s="591"/>
      <c r="L753" s="518" t="s">
        <v>2389</v>
      </c>
    </row>
    <row r="754" spans="1:12" s="149" customFormat="1" x14ac:dyDescent="0.25">
      <c r="A754" s="1296" t="s">
        <v>2416</v>
      </c>
      <c r="B754" s="1299" t="s">
        <v>2417</v>
      </c>
      <c r="C754" s="1302" t="s">
        <v>2368</v>
      </c>
      <c r="D754" s="1303"/>
      <c r="E754" s="478" t="s">
        <v>2373</v>
      </c>
      <c r="F754" s="478" t="s">
        <v>2374</v>
      </c>
      <c r="G754" s="479">
        <v>1.38</v>
      </c>
      <c r="H754" s="489" t="s">
        <v>2009</v>
      </c>
      <c r="I754" s="490"/>
      <c r="J754" s="580"/>
      <c r="K754" s="581"/>
      <c r="L754" s="491"/>
    </row>
    <row r="755" spans="1:12" s="149" customFormat="1" x14ac:dyDescent="0.25">
      <c r="A755" s="1297"/>
      <c r="B755" s="1300"/>
      <c r="C755" s="1304"/>
      <c r="D755" s="1305"/>
      <c r="E755" s="523"/>
      <c r="F755" s="524" t="s">
        <v>1542</v>
      </c>
      <c r="G755" s="525"/>
      <c r="H755" s="526"/>
      <c r="I755" s="523"/>
      <c r="J755" s="586"/>
      <c r="K755" s="587"/>
      <c r="L755" s="505"/>
    </row>
    <row r="756" spans="1:12" s="149" customFormat="1" x14ac:dyDescent="0.25">
      <c r="A756" s="1297"/>
      <c r="B756" s="1300"/>
      <c r="C756" s="1304"/>
      <c r="D756" s="1305"/>
      <c r="E756" s="502" t="s">
        <v>2379</v>
      </c>
      <c r="F756" s="502" t="s">
        <v>2380</v>
      </c>
      <c r="G756" s="503">
        <v>1.4</v>
      </c>
      <c r="H756" s="504" t="s">
        <v>2381</v>
      </c>
      <c r="I756" s="502"/>
      <c r="J756" s="586"/>
      <c r="K756" s="587"/>
      <c r="L756" s="505"/>
    </row>
    <row r="757" spans="1:12" s="149" customFormat="1" x14ac:dyDescent="0.25">
      <c r="A757" s="1297"/>
      <c r="B757" s="1300"/>
      <c r="C757" s="1304"/>
      <c r="D757" s="1305"/>
      <c r="E757" s="502" t="s">
        <v>2382</v>
      </c>
      <c r="F757" s="502" t="s">
        <v>2383</v>
      </c>
      <c r="G757" s="503">
        <v>2.5</v>
      </c>
      <c r="H757" s="504" t="s">
        <v>2381</v>
      </c>
      <c r="I757" s="502"/>
      <c r="J757" s="586"/>
      <c r="K757" s="587"/>
      <c r="L757" s="505"/>
    </row>
    <row r="758" spans="1:12" s="149" customFormat="1" x14ac:dyDescent="0.25">
      <c r="A758" s="1297"/>
      <c r="B758" s="1300"/>
      <c r="C758" s="1304"/>
      <c r="D758" s="1305"/>
      <c r="E758" s="502" t="s">
        <v>1567</v>
      </c>
      <c r="F758" s="502" t="s">
        <v>1568</v>
      </c>
      <c r="G758" s="503">
        <v>0.93</v>
      </c>
      <c r="H758" s="504" t="s">
        <v>2009</v>
      </c>
      <c r="I758" s="502"/>
      <c r="J758" s="586"/>
      <c r="K758" s="587"/>
      <c r="L758" s="505"/>
    </row>
    <row r="759" spans="1:12" s="149" customFormat="1" ht="15.75" thickBot="1" x14ac:dyDescent="0.3">
      <c r="A759" s="1297"/>
      <c r="B759" s="1300"/>
      <c r="C759" s="1304"/>
      <c r="D759" s="1305"/>
      <c r="E759" s="502" t="s">
        <v>2392</v>
      </c>
      <c r="F759" s="502" t="s">
        <v>2393</v>
      </c>
      <c r="G759" s="503">
        <v>2</v>
      </c>
      <c r="H759" s="504" t="s">
        <v>2009</v>
      </c>
      <c r="I759" s="502"/>
      <c r="J759" s="586"/>
      <c r="K759" s="587"/>
      <c r="L759" s="505"/>
    </row>
    <row r="760" spans="1:12" s="149" customFormat="1" ht="15.75" thickBot="1" x14ac:dyDescent="0.3">
      <c r="A760" s="1297"/>
      <c r="B760" s="1300"/>
      <c r="C760" s="1304"/>
      <c r="D760" s="1305"/>
      <c r="E760" s="497" t="s">
        <v>2418</v>
      </c>
      <c r="F760" s="498" t="s">
        <v>2419</v>
      </c>
      <c r="G760" s="499">
        <v>4</v>
      </c>
      <c r="H760" s="500" t="s">
        <v>2420</v>
      </c>
      <c r="I760" s="498"/>
      <c r="J760" s="584"/>
      <c r="K760" s="585"/>
      <c r="L760" s="501"/>
    </row>
    <row r="761" spans="1:12" s="149" customFormat="1" x14ac:dyDescent="0.25">
      <c r="A761" s="1297"/>
      <c r="B761" s="1300"/>
      <c r="C761" s="1304"/>
      <c r="D761" s="1305"/>
      <c r="E761" s="519" t="s">
        <v>2405</v>
      </c>
      <c r="F761" s="519" t="s">
        <v>2406</v>
      </c>
      <c r="G761" s="520">
        <v>1.8</v>
      </c>
      <c r="H761" s="521" t="s">
        <v>2009</v>
      </c>
      <c r="I761" s="519"/>
      <c r="J761" s="592"/>
      <c r="K761" s="593"/>
      <c r="L761" s="522"/>
    </row>
    <row r="762" spans="1:12" s="149" customFormat="1" x14ac:dyDescent="0.25">
      <c r="A762" s="1297"/>
      <c r="B762" s="1300"/>
      <c r="C762" s="1304"/>
      <c r="D762" s="1305"/>
      <c r="E762" s="502" t="s">
        <v>1861</v>
      </c>
      <c r="F762" s="502" t="s">
        <v>2407</v>
      </c>
      <c r="G762" s="503">
        <v>0.87</v>
      </c>
      <c r="H762" s="504" t="s">
        <v>2009</v>
      </c>
      <c r="I762" s="502"/>
      <c r="J762" s="586"/>
      <c r="K762" s="587"/>
      <c r="L762" s="505"/>
    </row>
    <row r="763" spans="1:12" s="149" customFormat="1" ht="15.75" thickBot="1" x14ac:dyDescent="0.3">
      <c r="A763" s="1298"/>
      <c r="B763" s="1301"/>
      <c r="C763" s="1306"/>
      <c r="D763" s="1307"/>
      <c r="E763" s="483"/>
      <c r="F763" s="484" t="s">
        <v>1548</v>
      </c>
      <c r="G763" s="485"/>
      <c r="H763" s="486"/>
      <c r="I763" s="487">
        <v>30.78</v>
      </c>
      <c r="J763" s="578">
        <v>4340.96</v>
      </c>
      <c r="K763" s="591"/>
      <c r="L763" s="518" t="s">
        <v>2389</v>
      </c>
    </row>
    <row r="764" spans="1:12" s="149" customFormat="1" x14ac:dyDescent="0.25">
      <c r="A764" s="1296" t="s">
        <v>2421</v>
      </c>
      <c r="B764" s="1299" t="s">
        <v>2422</v>
      </c>
      <c r="C764" s="1302" t="s">
        <v>2368</v>
      </c>
      <c r="D764" s="1303"/>
      <c r="E764" s="478" t="s">
        <v>2373</v>
      </c>
      <c r="F764" s="478" t="s">
        <v>2374</v>
      </c>
      <c r="G764" s="479">
        <v>1.38</v>
      </c>
      <c r="H764" s="489" t="s">
        <v>2009</v>
      </c>
      <c r="I764" s="490"/>
      <c r="J764" s="580"/>
      <c r="K764" s="581"/>
      <c r="L764" s="491"/>
    </row>
    <row r="765" spans="1:12" s="149" customFormat="1" ht="15.75" thickBot="1" x14ac:dyDescent="0.3">
      <c r="A765" s="1297"/>
      <c r="B765" s="1300"/>
      <c r="C765" s="1304"/>
      <c r="D765" s="1305"/>
      <c r="E765" s="492"/>
      <c r="F765" s="493" t="s">
        <v>1542</v>
      </c>
      <c r="G765" s="494"/>
      <c r="H765" s="495"/>
      <c r="I765" s="492"/>
      <c r="J765" s="582"/>
      <c r="K765" s="583"/>
      <c r="L765" s="496"/>
    </row>
    <row r="766" spans="1:12" s="149" customFormat="1" ht="15.75" thickBot="1" x14ac:dyDescent="0.3">
      <c r="A766" s="1297"/>
      <c r="B766" s="1300"/>
      <c r="C766" s="1304"/>
      <c r="D766" s="1305"/>
      <c r="E766" s="497" t="s">
        <v>5699</v>
      </c>
      <c r="F766" s="498" t="s">
        <v>2423</v>
      </c>
      <c r="G766" s="499">
        <v>3.5</v>
      </c>
      <c r="H766" s="500" t="s">
        <v>2009</v>
      </c>
      <c r="I766" s="498"/>
      <c r="J766" s="584"/>
      <c r="K766" s="585"/>
      <c r="L766" s="501"/>
    </row>
    <row r="767" spans="1:12" s="149" customFormat="1" ht="15.75" thickBot="1" x14ac:dyDescent="0.3">
      <c r="A767" s="1298"/>
      <c r="B767" s="1301"/>
      <c r="C767" s="1306"/>
      <c r="D767" s="1307"/>
      <c r="E767" s="483"/>
      <c r="F767" s="484" t="s">
        <v>1548</v>
      </c>
      <c r="G767" s="485"/>
      <c r="H767" s="486"/>
      <c r="I767" s="487">
        <v>4.88</v>
      </c>
      <c r="J767" s="578">
        <v>688.24</v>
      </c>
      <c r="K767" s="579"/>
      <c r="L767" s="488">
        <v>1</v>
      </c>
    </row>
    <row r="768" spans="1:12" s="149" customFormat="1" x14ac:dyDescent="0.25">
      <c r="A768" s="1296" t="s">
        <v>2424</v>
      </c>
      <c r="B768" s="1299" t="s">
        <v>2425</v>
      </c>
      <c r="C768" s="1302" t="s">
        <v>2368</v>
      </c>
      <c r="D768" s="1303"/>
      <c r="E768" s="478" t="s">
        <v>2373</v>
      </c>
      <c r="F768" s="478" t="s">
        <v>2374</v>
      </c>
      <c r="G768" s="479">
        <v>1.38</v>
      </c>
      <c r="H768" s="489" t="s">
        <v>2009</v>
      </c>
      <c r="I768" s="490"/>
      <c r="J768" s="580"/>
      <c r="K768" s="581"/>
      <c r="L768" s="491"/>
    </row>
    <row r="769" spans="1:12" s="149" customFormat="1" x14ac:dyDescent="0.25">
      <c r="A769" s="1297"/>
      <c r="B769" s="1300"/>
      <c r="C769" s="1304"/>
      <c r="D769" s="1305"/>
      <c r="E769" s="492"/>
      <c r="F769" s="493" t="s">
        <v>1542</v>
      </c>
      <c r="G769" s="494"/>
      <c r="H769" s="495"/>
      <c r="I769" s="492"/>
      <c r="J769" s="582"/>
      <c r="K769" s="583"/>
      <c r="L769" s="496"/>
    </row>
    <row r="770" spans="1:12" s="149" customFormat="1" x14ac:dyDescent="0.25">
      <c r="A770" s="1297"/>
      <c r="B770" s="1300"/>
      <c r="C770" s="1304"/>
      <c r="D770" s="1305"/>
      <c r="E770" s="502" t="s">
        <v>2379</v>
      </c>
      <c r="F770" s="502" t="s">
        <v>2380</v>
      </c>
      <c r="G770" s="503">
        <v>1.4</v>
      </c>
      <c r="H770" s="504" t="s">
        <v>2381</v>
      </c>
      <c r="I770" s="502"/>
      <c r="J770" s="586"/>
      <c r="K770" s="587"/>
      <c r="L770" s="505"/>
    </row>
    <row r="771" spans="1:12" s="149" customFormat="1" x14ac:dyDescent="0.25">
      <c r="A771" s="1297"/>
      <c r="B771" s="1300"/>
      <c r="C771" s="1304"/>
      <c r="D771" s="1305"/>
      <c r="E771" s="502" t="s">
        <v>2382</v>
      </c>
      <c r="F771" s="502" t="s">
        <v>2383</v>
      </c>
      <c r="G771" s="503">
        <v>2.5</v>
      </c>
      <c r="H771" s="504" t="s">
        <v>2381</v>
      </c>
      <c r="I771" s="502"/>
      <c r="J771" s="586"/>
      <c r="K771" s="587"/>
      <c r="L771" s="505"/>
    </row>
    <row r="772" spans="1:12" s="149" customFormat="1" x14ac:dyDescent="0.25">
      <c r="A772" s="1297"/>
      <c r="B772" s="1300"/>
      <c r="C772" s="1304"/>
      <c r="D772" s="1305"/>
      <c r="E772" s="502" t="s">
        <v>1567</v>
      </c>
      <c r="F772" s="502" t="s">
        <v>1568</v>
      </c>
      <c r="G772" s="503">
        <v>0.93</v>
      </c>
      <c r="H772" s="504" t="s">
        <v>2009</v>
      </c>
      <c r="I772" s="502"/>
      <c r="J772" s="586"/>
      <c r="K772" s="587"/>
      <c r="L772" s="505"/>
    </row>
    <row r="773" spans="1:12" s="149" customFormat="1" ht="15.75" thickBot="1" x14ac:dyDescent="0.3">
      <c r="A773" s="1297"/>
      <c r="B773" s="1300"/>
      <c r="C773" s="1304"/>
      <c r="D773" s="1305"/>
      <c r="E773" s="502" t="s">
        <v>2392</v>
      </c>
      <c r="F773" s="502" t="s">
        <v>2393</v>
      </c>
      <c r="G773" s="503">
        <v>2</v>
      </c>
      <c r="H773" s="504" t="s">
        <v>2009</v>
      </c>
      <c r="I773" s="502"/>
      <c r="J773" s="586"/>
      <c r="K773" s="587"/>
      <c r="L773" s="505"/>
    </row>
    <row r="774" spans="1:12" s="149" customFormat="1" ht="45.75" thickBot="1" x14ac:dyDescent="0.3">
      <c r="A774" s="1297"/>
      <c r="B774" s="1300"/>
      <c r="C774" s="1304"/>
      <c r="D774" s="1305"/>
      <c r="E774" s="497" t="s">
        <v>5697</v>
      </c>
      <c r="F774" s="498" t="s">
        <v>2426</v>
      </c>
      <c r="G774" s="499">
        <v>21.85</v>
      </c>
      <c r="H774" s="500" t="s">
        <v>2009</v>
      </c>
      <c r="I774" s="498"/>
      <c r="J774" s="584"/>
      <c r="K774" s="585"/>
      <c r="L774" s="501"/>
    </row>
    <row r="775" spans="1:12" s="149" customFormat="1" x14ac:dyDescent="0.25">
      <c r="A775" s="1297"/>
      <c r="B775" s="1300"/>
      <c r="C775" s="1304"/>
      <c r="D775" s="1305"/>
      <c r="E775" s="502" t="s">
        <v>2396</v>
      </c>
      <c r="F775" s="502" t="s">
        <v>2397</v>
      </c>
      <c r="G775" s="503">
        <v>3.85</v>
      </c>
      <c r="H775" s="504" t="s">
        <v>2398</v>
      </c>
      <c r="I775" s="502"/>
      <c r="J775" s="586"/>
      <c r="K775" s="587"/>
      <c r="L775" s="505"/>
    </row>
    <row r="776" spans="1:12" s="149" customFormat="1" x14ac:dyDescent="0.25">
      <c r="A776" s="1297"/>
      <c r="B776" s="1300"/>
      <c r="C776" s="1304"/>
      <c r="D776" s="1305"/>
      <c r="E776" s="502" t="s">
        <v>2399</v>
      </c>
      <c r="F776" s="502" t="s">
        <v>2400</v>
      </c>
      <c r="G776" s="503">
        <v>2.7</v>
      </c>
      <c r="H776" s="504" t="s">
        <v>2401</v>
      </c>
      <c r="I776" s="502"/>
      <c r="J776" s="586"/>
      <c r="K776" s="587"/>
      <c r="L776" s="505"/>
    </row>
    <row r="777" spans="1:12" s="149" customFormat="1" x14ac:dyDescent="0.25">
      <c r="A777" s="1297"/>
      <c r="B777" s="1300"/>
      <c r="C777" s="1304"/>
      <c r="D777" s="1305"/>
      <c r="E777" s="519" t="s">
        <v>2402</v>
      </c>
      <c r="F777" s="519" t="s">
        <v>2403</v>
      </c>
      <c r="G777" s="520">
        <v>1</v>
      </c>
      <c r="H777" s="504" t="s">
        <v>2404</v>
      </c>
      <c r="I777" s="519"/>
      <c r="J777" s="592"/>
      <c r="K777" s="593"/>
      <c r="L777" s="522"/>
    </row>
    <row r="778" spans="1:12" s="149" customFormat="1" x14ac:dyDescent="0.25">
      <c r="A778" s="1297"/>
      <c r="B778" s="1300"/>
      <c r="C778" s="1304"/>
      <c r="D778" s="1305"/>
      <c r="E778" s="519" t="s">
        <v>2405</v>
      </c>
      <c r="F778" s="519" t="s">
        <v>2406</v>
      </c>
      <c r="G778" s="520">
        <v>1.8</v>
      </c>
      <c r="H778" s="521" t="s">
        <v>2009</v>
      </c>
      <c r="I778" s="519"/>
      <c r="J778" s="592"/>
      <c r="K778" s="593"/>
      <c r="L778" s="522"/>
    </row>
    <row r="779" spans="1:12" s="149" customFormat="1" x14ac:dyDescent="0.25">
      <c r="A779" s="1297"/>
      <c r="B779" s="1300"/>
      <c r="C779" s="1304"/>
      <c r="D779" s="1305"/>
      <c r="E779" s="502" t="s">
        <v>1861</v>
      </c>
      <c r="F779" s="502" t="s">
        <v>2407</v>
      </c>
      <c r="G779" s="503">
        <v>0.87</v>
      </c>
      <c r="H779" s="504" t="s">
        <v>2009</v>
      </c>
      <c r="I779" s="502"/>
      <c r="J779" s="586"/>
      <c r="K779" s="587"/>
      <c r="L779" s="505"/>
    </row>
    <row r="780" spans="1:12" s="149" customFormat="1" ht="15.75" thickBot="1" x14ac:dyDescent="0.3">
      <c r="A780" s="1298"/>
      <c r="B780" s="1301"/>
      <c r="C780" s="1306"/>
      <c r="D780" s="1307"/>
      <c r="E780" s="483"/>
      <c r="F780" s="484" t="s">
        <v>1548</v>
      </c>
      <c r="G780" s="485"/>
      <c r="H780" s="486"/>
      <c r="I780" s="487">
        <v>40.79</v>
      </c>
      <c r="J780" s="590">
        <v>5752.7</v>
      </c>
      <c r="K780" s="591"/>
      <c r="L780" s="518" t="s">
        <v>2389</v>
      </c>
    </row>
    <row r="781" spans="1:12" s="149" customFormat="1" x14ac:dyDescent="0.25">
      <c r="A781" s="1296" t="s">
        <v>2427</v>
      </c>
      <c r="B781" s="1299" t="s">
        <v>2428</v>
      </c>
      <c r="C781" s="1302" t="s">
        <v>2368</v>
      </c>
      <c r="D781" s="1303"/>
      <c r="E781" s="478" t="s">
        <v>2373</v>
      </c>
      <c r="F781" s="478" t="s">
        <v>2374</v>
      </c>
      <c r="G781" s="479">
        <v>1.38</v>
      </c>
      <c r="H781" s="489" t="s">
        <v>2009</v>
      </c>
      <c r="I781" s="490"/>
      <c r="J781" s="580"/>
      <c r="K781" s="581"/>
      <c r="L781" s="491"/>
    </row>
    <row r="782" spans="1:12" s="149" customFormat="1" x14ac:dyDescent="0.25">
      <c r="A782" s="1297"/>
      <c r="B782" s="1300"/>
      <c r="C782" s="1304"/>
      <c r="D782" s="1305"/>
      <c r="E782" s="523"/>
      <c r="F782" s="524" t="s">
        <v>1542</v>
      </c>
      <c r="G782" s="525"/>
      <c r="H782" s="526"/>
      <c r="I782" s="523"/>
      <c r="J782" s="586"/>
      <c r="K782" s="587"/>
      <c r="L782" s="505"/>
    </row>
    <row r="783" spans="1:12" s="149" customFormat="1" x14ac:dyDescent="0.25">
      <c r="A783" s="1297"/>
      <c r="B783" s="1300"/>
      <c r="C783" s="1304"/>
      <c r="D783" s="1305"/>
      <c r="E783" s="502" t="s">
        <v>2379</v>
      </c>
      <c r="F783" s="502" t="s">
        <v>2380</v>
      </c>
      <c r="G783" s="503">
        <v>1.4</v>
      </c>
      <c r="H783" s="504" t="s">
        <v>2381</v>
      </c>
      <c r="I783" s="502"/>
      <c r="J783" s="586"/>
      <c r="K783" s="587"/>
      <c r="L783" s="505"/>
    </row>
    <row r="784" spans="1:12" s="149" customFormat="1" x14ac:dyDescent="0.25">
      <c r="A784" s="1297"/>
      <c r="B784" s="1300"/>
      <c r="C784" s="1304"/>
      <c r="D784" s="1305"/>
      <c r="E784" s="502" t="s">
        <v>2382</v>
      </c>
      <c r="F784" s="502" t="s">
        <v>2383</v>
      </c>
      <c r="G784" s="503">
        <v>2.5</v>
      </c>
      <c r="H784" s="504" t="s">
        <v>2381</v>
      </c>
      <c r="I784" s="502"/>
      <c r="J784" s="586"/>
      <c r="K784" s="587"/>
      <c r="L784" s="505"/>
    </row>
    <row r="785" spans="1:12" s="149" customFormat="1" x14ac:dyDescent="0.25">
      <c r="A785" s="1297"/>
      <c r="B785" s="1300"/>
      <c r="C785" s="1304"/>
      <c r="D785" s="1305"/>
      <c r="E785" s="502" t="s">
        <v>1567</v>
      </c>
      <c r="F785" s="502" t="s">
        <v>1568</v>
      </c>
      <c r="G785" s="503">
        <v>0.93</v>
      </c>
      <c r="H785" s="504" t="s">
        <v>2009</v>
      </c>
      <c r="I785" s="502"/>
      <c r="J785" s="586"/>
      <c r="K785" s="587"/>
      <c r="L785" s="505"/>
    </row>
    <row r="786" spans="1:12" s="149" customFormat="1" ht="15.75" thickBot="1" x14ac:dyDescent="0.3">
      <c r="A786" s="1297"/>
      <c r="B786" s="1300"/>
      <c r="C786" s="1304"/>
      <c r="D786" s="1305"/>
      <c r="E786" s="527" t="s">
        <v>2392</v>
      </c>
      <c r="F786" s="527" t="s">
        <v>2393</v>
      </c>
      <c r="G786" s="528">
        <v>2</v>
      </c>
      <c r="H786" s="529" t="s">
        <v>2009</v>
      </c>
      <c r="I786" s="527"/>
      <c r="J786" s="582"/>
      <c r="K786" s="583"/>
      <c r="L786" s="496"/>
    </row>
    <row r="787" spans="1:12" s="149" customFormat="1" ht="45.75" thickBot="1" x14ac:dyDescent="0.3">
      <c r="A787" s="1297"/>
      <c r="B787" s="1300"/>
      <c r="C787" s="1304"/>
      <c r="D787" s="1305"/>
      <c r="E787" s="497" t="s">
        <v>5698</v>
      </c>
      <c r="F787" s="498" t="s">
        <v>2429</v>
      </c>
      <c r="G787" s="499">
        <v>6.35</v>
      </c>
      <c r="H787" s="500" t="s">
        <v>2009</v>
      </c>
      <c r="I787" s="498"/>
      <c r="J787" s="584"/>
      <c r="K787" s="585"/>
      <c r="L787" s="501"/>
    </row>
    <row r="788" spans="1:12" s="149" customFormat="1" x14ac:dyDescent="0.25">
      <c r="A788" s="1297"/>
      <c r="B788" s="1300"/>
      <c r="C788" s="1304"/>
      <c r="D788" s="1305"/>
      <c r="E788" s="502" t="s">
        <v>2396</v>
      </c>
      <c r="F788" s="502" t="s">
        <v>2397</v>
      </c>
      <c r="G788" s="503">
        <v>3.85</v>
      </c>
      <c r="H788" s="504" t="s">
        <v>2398</v>
      </c>
      <c r="I788" s="502"/>
      <c r="J788" s="586"/>
      <c r="K788" s="587"/>
      <c r="L788" s="505"/>
    </row>
    <row r="789" spans="1:12" s="149" customFormat="1" x14ac:dyDescent="0.25">
      <c r="A789" s="1297"/>
      <c r="B789" s="1300"/>
      <c r="C789" s="1304"/>
      <c r="D789" s="1305"/>
      <c r="E789" s="502" t="s">
        <v>2399</v>
      </c>
      <c r="F789" s="502" t="s">
        <v>2400</v>
      </c>
      <c r="G789" s="503">
        <v>2.7</v>
      </c>
      <c r="H789" s="504" t="s">
        <v>2401</v>
      </c>
      <c r="I789" s="502"/>
      <c r="J789" s="586"/>
      <c r="K789" s="587"/>
      <c r="L789" s="505"/>
    </row>
    <row r="790" spans="1:12" s="149" customFormat="1" x14ac:dyDescent="0.25">
      <c r="A790" s="1297"/>
      <c r="B790" s="1300"/>
      <c r="C790" s="1304"/>
      <c r="D790" s="1305"/>
      <c r="E790" s="502" t="s">
        <v>2402</v>
      </c>
      <c r="F790" s="502" t="s">
        <v>2403</v>
      </c>
      <c r="G790" s="503">
        <v>1</v>
      </c>
      <c r="H790" s="504" t="s">
        <v>2404</v>
      </c>
      <c r="I790" s="502"/>
      <c r="J790" s="586"/>
      <c r="K790" s="587"/>
      <c r="L790" s="505"/>
    </row>
    <row r="791" spans="1:12" s="149" customFormat="1" x14ac:dyDescent="0.25">
      <c r="A791" s="1297"/>
      <c r="B791" s="1300"/>
      <c r="C791" s="1304"/>
      <c r="D791" s="1305"/>
      <c r="E791" s="502" t="s">
        <v>2405</v>
      </c>
      <c r="F791" s="502" t="s">
        <v>2406</v>
      </c>
      <c r="G791" s="503">
        <v>1.8</v>
      </c>
      <c r="H791" s="504" t="s">
        <v>2009</v>
      </c>
      <c r="I791" s="502"/>
      <c r="J791" s="586"/>
      <c r="K791" s="593"/>
      <c r="L791" s="522"/>
    </row>
    <row r="792" spans="1:12" s="149" customFormat="1" x14ac:dyDescent="0.25">
      <c r="A792" s="1297"/>
      <c r="B792" s="1300"/>
      <c r="C792" s="1304"/>
      <c r="D792" s="1305"/>
      <c r="E792" s="502" t="s">
        <v>1861</v>
      </c>
      <c r="F792" s="502" t="s">
        <v>2407</v>
      </c>
      <c r="G792" s="503">
        <v>0.87</v>
      </c>
      <c r="H792" s="504" t="s">
        <v>2009</v>
      </c>
      <c r="I792" s="502"/>
      <c r="J792" s="586"/>
      <c r="K792" s="587"/>
      <c r="L792" s="505"/>
    </row>
    <row r="793" spans="1:12" s="149" customFormat="1" ht="15.75" thickBot="1" x14ac:dyDescent="0.3">
      <c r="A793" s="1298"/>
      <c r="B793" s="1301"/>
      <c r="C793" s="1306"/>
      <c r="D793" s="1307"/>
      <c r="E793" s="483"/>
      <c r="F793" s="484" t="s">
        <v>1548</v>
      </c>
      <c r="G793" s="485"/>
      <c r="H793" s="486"/>
      <c r="I793" s="487">
        <v>25.29</v>
      </c>
      <c r="J793" s="578">
        <v>3566.7</v>
      </c>
      <c r="K793" s="591"/>
      <c r="L793" s="518" t="s">
        <v>2389</v>
      </c>
    </row>
    <row r="794" spans="1:12" s="149" customFormat="1" x14ac:dyDescent="0.25">
      <c r="A794" s="530" t="s">
        <v>2430</v>
      </c>
      <c r="B794" s="147"/>
      <c r="C794" s="147"/>
      <c r="D794" s="147"/>
      <c r="E794" s="147"/>
      <c r="F794" s="147"/>
      <c r="G794" s="148"/>
      <c r="H794" s="261"/>
      <c r="I794" s="261"/>
      <c r="J794" s="547"/>
      <c r="K794" s="547"/>
      <c r="L794" s="147"/>
    </row>
    <row r="795" spans="1:12" s="149" customFormat="1" x14ac:dyDescent="0.25">
      <c r="A795" s="530" t="s">
        <v>2431</v>
      </c>
      <c r="B795" s="147"/>
      <c r="C795" s="147"/>
      <c r="D795" s="147"/>
      <c r="E795" s="147"/>
      <c r="F795" s="147"/>
      <c r="G795" s="148"/>
      <c r="H795" s="261"/>
      <c r="I795" s="261"/>
      <c r="J795" s="547"/>
      <c r="K795" s="547"/>
      <c r="L795" s="147"/>
    </row>
    <row r="796" spans="1:12" s="149" customFormat="1" x14ac:dyDescent="0.25">
      <c r="A796" s="530" t="s">
        <v>2432</v>
      </c>
      <c r="B796" s="147"/>
      <c r="C796" s="147"/>
      <c r="D796" s="147"/>
      <c r="E796" s="147"/>
      <c r="F796" s="147"/>
      <c r="G796" s="148"/>
      <c r="H796" s="261"/>
      <c r="I796" s="261"/>
      <c r="J796" s="547"/>
      <c r="K796" s="547"/>
      <c r="L796" s="147"/>
    </row>
    <row r="797" spans="1:12" s="149" customFormat="1" x14ac:dyDescent="0.25">
      <c r="A797" s="530" t="s">
        <v>2433</v>
      </c>
      <c r="B797" s="147"/>
      <c r="C797" s="147"/>
      <c r="D797" s="147"/>
      <c r="E797" s="147"/>
      <c r="F797" s="147"/>
      <c r="G797" s="148"/>
      <c r="H797" s="261"/>
      <c r="I797" s="261"/>
      <c r="J797" s="547"/>
      <c r="K797" s="547"/>
      <c r="L797" s="147"/>
    </row>
    <row r="798" spans="1:12" s="149" customFormat="1" x14ac:dyDescent="0.25">
      <c r="A798" s="146"/>
      <c r="B798" s="147"/>
      <c r="C798" s="147"/>
      <c r="D798" s="147"/>
      <c r="E798" s="147"/>
      <c r="F798" s="147"/>
      <c r="G798" s="148"/>
      <c r="H798" s="261"/>
      <c r="I798" s="261"/>
      <c r="J798" s="547"/>
      <c r="K798" s="547"/>
      <c r="L798" s="147"/>
    </row>
    <row r="799" spans="1:12" s="149" customFormat="1" ht="15.75" customHeight="1" thickBot="1" x14ac:dyDescent="0.3">
      <c r="A799" s="1285" t="s">
        <v>2650</v>
      </c>
      <c r="B799" s="1285"/>
      <c r="C799" s="1285"/>
      <c r="D799" s="1285"/>
      <c r="E799" s="1285"/>
      <c r="F799" s="1285"/>
      <c r="G799" s="1285"/>
      <c r="H799" s="1285"/>
      <c r="I799" s="1285"/>
      <c r="J799" s="1285"/>
      <c r="K799" s="1285"/>
      <c r="L799" s="1285"/>
    </row>
    <row r="800" spans="1:12" s="149" customFormat="1" ht="51.75" thickBot="1" x14ac:dyDescent="0.3">
      <c r="A800" s="476" t="s">
        <v>2360</v>
      </c>
      <c r="B800" s="477" t="s">
        <v>2361</v>
      </c>
      <c r="C800" s="477" t="s">
        <v>2362</v>
      </c>
      <c r="D800" s="157" t="s">
        <v>1522</v>
      </c>
      <c r="E800" s="477" t="s">
        <v>1898</v>
      </c>
      <c r="F800" s="477" t="s">
        <v>2363</v>
      </c>
      <c r="G800" s="158" t="s">
        <v>1525</v>
      </c>
      <c r="H800" s="159" t="s">
        <v>2364</v>
      </c>
      <c r="I800" s="160" t="s">
        <v>1527</v>
      </c>
      <c r="J800" s="533" t="s">
        <v>2434</v>
      </c>
      <c r="K800" s="533"/>
      <c r="L800" s="161" t="s">
        <v>1528</v>
      </c>
    </row>
    <row r="801" spans="1:12" s="149" customFormat="1" x14ac:dyDescent="0.25">
      <c r="A801" s="1317" t="s">
        <v>2435</v>
      </c>
      <c r="B801" s="1277" t="s">
        <v>2436</v>
      </c>
      <c r="C801" s="1320" t="s">
        <v>2437</v>
      </c>
      <c r="D801" s="1321"/>
      <c r="E801" s="309" t="s">
        <v>2438</v>
      </c>
      <c r="F801" s="321" t="s">
        <v>2439</v>
      </c>
      <c r="G801" s="292"/>
      <c r="H801" s="940" t="s">
        <v>1827</v>
      </c>
      <c r="I801" s="366"/>
      <c r="J801" s="554"/>
      <c r="K801" s="554"/>
      <c r="L801" s="367"/>
    </row>
    <row r="802" spans="1:12" s="149" customFormat="1" x14ac:dyDescent="0.25">
      <c r="A802" s="1318"/>
      <c r="B802" s="1260"/>
      <c r="C802" s="1322"/>
      <c r="D802" s="1323"/>
      <c r="E802" s="226"/>
      <c r="F802" s="524" t="s">
        <v>1542</v>
      </c>
      <c r="G802" s="171"/>
      <c r="H802" s="172"/>
      <c r="I802" s="325"/>
      <c r="J802" s="229"/>
      <c r="K802" s="229"/>
      <c r="L802" s="263"/>
    </row>
    <row r="803" spans="1:12" s="149" customFormat="1" x14ac:dyDescent="0.25">
      <c r="A803" s="1318"/>
      <c r="B803" s="1260"/>
      <c r="C803" s="1322"/>
      <c r="D803" s="1323"/>
      <c r="E803" s="226" t="s">
        <v>2440</v>
      </c>
      <c r="F803" s="227" t="s">
        <v>2436</v>
      </c>
      <c r="G803" s="171"/>
      <c r="H803" s="183" t="s">
        <v>1827</v>
      </c>
      <c r="I803" s="248"/>
      <c r="J803" s="542"/>
      <c r="K803" s="542"/>
      <c r="L803" s="249"/>
    </row>
    <row r="804" spans="1:12" s="149" customFormat="1" ht="15.75" thickBot="1" x14ac:dyDescent="0.3">
      <c r="A804" s="1319"/>
      <c r="B804" s="1278"/>
      <c r="C804" s="1324"/>
      <c r="D804" s="1325"/>
      <c r="E804" s="244"/>
      <c r="F804" s="267" t="s">
        <v>1548</v>
      </c>
      <c r="G804" s="398"/>
      <c r="H804" s="215"/>
      <c r="I804" s="215" t="s">
        <v>2441</v>
      </c>
      <c r="J804" s="364">
        <v>1269.29</v>
      </c>
      <c r="K804" s="364"/>
      <c r="L804" s="531">
        <v>1</v>
      </c>
    </row>
    <row r="805" spans="1:12" s="149" customFormat="1" x14ac:dyDescent="0.25">
      <c r="A805" s="162" t="s">
        <v>2430</v>
      </c>
      <c r="B805" s="147"/>
      <c r="C805" s="147"/>
      <c r="D805" s="147"/>
      <c r="E805" s="147"/>
      <c r="F805" s="147"/>
      <c r="G805" s="148"/>
      <c r="H805" s="261"/>
      <c r="I805" s="261"/>
      <c r="J805" s="547"/>
      <c r="K805" s="547"/>
      <c r="L805" s="147"/>
    </row>
    <row r="806" spans="1:12" x14ac:dyDescent="0.25">
      <c r="A806" s="147" t="s">
        <v>2442</v>
      </c>
      <c r="B806" s="147"/>
      <c r="C806" s="147"/>
      <c r="D806" s="147"/>
      <c r="E806" s="147"/>
      <c r="F806" s="147"/>
      <c r="G806" s="148"/>
      <c r="H806" s="261"/>
      <c r="I806" s="261"/>
      <c r="J806" s="547"/>
      <c r="K806" s="547"/>
      <c r="L806" s="147"/>
    </row>
  </sheetData>
  <mergeCells count="187">
    <mergeCell ref="A781:A793"/>
    <mergeCell ref="B781:B793"/>
    <mergeCell ref="C781:D793"/>
    <mergeCell ref="A799:L799"/>
    <mergeCell ref="A801:A804"/>
    <mergeCell ref="B801:B804"/>
    <mergeCell ref="C801:D804"/>
    <mergeCell ref="A764:A767"/>
    <mergeCell ref="B764:B767"/>
    <mergeCell ref="C764:D767"/>
    <mergeCell ref="A768:A780"/>
    <mergeCell ref="B768:B780"/>
    <mergeCell ref="C768:D780"/>
    <mergeCell ref="A743:A753"/>
    <mergeCell ref="B743:B753"/>
    <mergeCell ref="C743:D753"/>
    <mergeCell ref="A754:A763"/>
    <mergeCell ref="B754:B763"/>
    <mergeCell ref="C754:D763"/>
    <mergeCell ref="A719:A731"/>
    <mergeCell ref="B719:B731"/>
    <mergeCell ref="C719:D731"/>
    <mergeCell ref="A732:A742"/>
    <mergeCell ref="B732:B742"/>
    <mergeCell ref="C732:D742"/>
    <mergeCell ref="A708:A711"/>
    <mergeCell ref="B708:B711"/>
    <mergeCell ref="C708:D711"/>
    <mergeCell ref="A712:A718"/>
    <mergeCell ref="B712:B718"/>
    <mergeCell ref="C712:D718"/>
    <mergeCell ref="A681:A702"/>
    <mergeCell ref="B681:B702"/>
    <mergeCell ref="C687:C688"/>
    <mergeCell ref="D687:D688"/>
    <mergeCell ref="A704:L704"/>
    <mergeCell ref="A706:A707"/>
    <mergeCell ref="B706:B707"/>
    <mergeCell ref="C706:D707"/>
    <mergeCell ref="A625:A648"/>
    <mergeCell ref="B625:B648"/>
    <mergeCell ref="A649:A680"/>
    <mergeCell ref="B649:B680"/>
    <mergeCell ref="C659:C661"/>
    <mergeCell ref="D659:D661"/>
    <mergeCell ref="A601:A624"/>
    <mergeCell ref="B601:B624"/>
    <mergeCell ref="C602:C603"/>
    <mergeCell ref="D602:D603"/>
    <mergeCell ref="C605:C606"/>
    <mergeCell ref="D605:D606"/>
    <mergeCell ref="C607:C608"/>
    <mergeCell ref="D607:D608"/>
    <mergeCell ref="C611:C612"/>
    <mergeCell ref="D611:D612"/>
    <mergeCell ref="A575:A600"/>
    <mergeCell ref="B575:B600"/>
    <mergeCell ref="C579:C581"/>
    <mergeCell ref="D579:D581"/>
    <mergeCell ref="C582:C583"/>
    <mergeCell ref="D582:D583"/>
    <mergeCell ref="A552:A574"/>
    <mergeCell ref="B552:B574"/>
    <mergeCell ref="C553:C554"/>
    <mergeCell ref="D553:D554"/>
    <mergeCell ref="C555:C556"/>
    <mergeCell ref="D555:D556"/>
    <mergeCell ref="A517:A534"/>
    <mergeCell ref="B517:B534"/>
    <mergeCell ref="A535:A551"/>
    <mergeCell ref="B535:B551"/>
    <mergeCell ref="C537:C538"/>
    <mergeCell ref="D537:D538"/>
    <mergeCell ref="A462:A466"/>
    <mergeCell ref="B462:B466"/>
    <mergeCell ref="A467:A484"/>
    <mergeCell ref="B467:B484"/>
    <mergeCell ref="A486:L486"/>
    <mergeCell ref="A488:A516"/>
    <mergeCell ref="B488:B516"/>
    <mergeCell ref="A413:A429"/>
    <mergeCell ref="B413:B429"/>
    <mergeCell ref="A430:A448"/>
    <mergeCell ref="B430:B448"/>
    <mergeCell ref="A449:A461"/>
    <mergeCell ref="B449:B461"/>
    <mergeCell ref="C392:C393"/>
    <mergeCell ref="D392:D393"/>
    <mergeCell ref="A405:A412"/>
    <mergeCell ref="B405:B412"/>
    <mergeCell ref="C405:C412"/>
    <mergeCell ref="D405:D412"/>
    <mergeCell ref="C384:C385"/>
    <mergeCell ref="D384:D385"/>
    <mergeCell ref="C386:C387"/>
    <mergeCell ref="D386:D387"/>
    <mergeCell ref="C388:C390"/>
    <mergeCell ref="D388:D390"/>
    <mergeCell ref="A369:A404"/>
    <mergeCell ref="B369:B404"/>
    <mergeCell ref="C369:C370"/>
    <mergeCell ref="D369:D370"/>
    <mergeCell ref="C372:C374"/>
    <mergeCell ref="D372:D374"/>
    <mergeCell ref="C375:C377"/>
    <mergeCell ref="D375:D377"/>
    <mergeCell ref="C378:C382"/>
    <mergeCell ref="D378:D382"/>
    <mergeCell ref="A333:A368"/>
    <mergeCell ref="B333:B368"/>
    <mergeCell ref="C333:C334"/>
    <mergeCell ref="D333:D334"/>
    <mergeCell ref="C336:C338"/>
    <mergeCell ref="D336:D338"/>
    <mergeCell ref="C350:C351"/>
    <mergeCell ref="D350:D351"/>
    <mergeCell ref="C352:C354"/>
    <mergeCell ref="D352:D354"/>
    <mergeCell ref="C356:C357"/>
    <mergeCell ref="D356:D357"/>
    <mergeCell ref="C339:C341"/>
    <mergeCell ref="D339:D341"/>
    <mergeCell ref="C342:C346"/>
    <mergeCell ref="D342:D346"/>
    <mergeCell ref="C348:C349"/>
    <mergeCell ref="D348:D349"/>
    <mergeCell ref="D300:D302"/>
    <mergeCell ref="C303:C307"/>
    <mergeCell ref="D303:D307"/>
    <mergeCell ref="C308:C309"/>
    <mergeCell ref="D308:D309"/>
    <mergeCell ref="C310:C311"/>
    <mergeCell ref="D310:D311"/>
    <mergeCell ref="A264:L264"/>
    <mergeCell ref="A266:A293"/>
    <mergeCell ref="B266:B293"/>
    <mergeCell ref="A294:A332"/>
    <mergeCell ref="B294:B332"/>
    <mergeCell ref="C294:C295"/>
    <mergeCell ref="D294:D295"/>
    <mergeCell ref="C297:C299"/>
    <mergeCell ref="D297:D299"/>
    <mergeCell ref="C300:C302"/>
    <mergeCell ref="C313:C315"/>
    <mergeCell ref="D313:D315"/>
    <mergeCell ref="C317:C318"/>
    <mergeCell ref="D317:D318"/>
    <mergeCell ref="A221:A237"/>
    <mergeCell ref="B221:B237"/>
    <mergeCell ref="A238:A257"/>
    <mergeCell ref="B238:B257"/>
    <mergeCell ref="A258:A262"/>
    <mergeCell ref="B258:B262"/>
    <mergeCell ref="A122:A156"/>
    <mergeCell ref="B122:B156"/>
    <mergeCell ref="A157:A191"/>
    <mergeCell ref="B157:B191"/>
    <mergeCell ref="A192:A220"/>
    <mergeCell ref="B192:B220"/>
    <mergeCell ref="A84:A121"/>
    <mergeCell ref="B84:B121"/>
    <mergeCell ref="C92:C93"/>
    <mergeCell ref="D92:D93"/>
    <mergeCell ref="C94:C95"/>
    <mergeCell ref="D94:D95"/>
    <mergeCell ref="C96:C97"/>
    <mergeCell ref="D96:D97"/>
    <mergeCell ref="A56:A83"/>
    <mergeCell ref="B56:B83"/>
    <mergeCell ref="C66:C67"/>
    <mergeCell ref="D66:D67"/>
    <mergeCell ref="C69:C72"/>
    <mergeCell ref="D69:D72"/>
    <mergeCell ref="A36:A55"/>
    <mergeCell ref="B36:B55"/>
    <mergeCell ref="C43:C45"/>
    <mergeCell ref="D43:D45"/>
    <mergeCell ref="C46:C47"/>
    <mergeCell ref="D46:D47"/>
    <mergeCell ref="H1:L3"/>
    <mergeCell ref="A5:L5"/>
    <mergeCell ref="D6:L6"/>
    <mergeCell ref="A8:A15"/>
    <mergeCell ref="B8:B15"/>
    <mergeCell ref="A16:A35"/>
    <mergeCell ref="B16:B35"/>
    <mergeCell ref="A4:L4"/>
  </mergeCells>
  <hyperlinks>
    <hyperlink ref="C664" r:id="rId1" display="consultantplus://offline/ref=FCB2C81D191275139E8BC0EA2B01662FF659B557B6FD8E917A9C0387CC76FE01AE5050943ADDN8qEG"/>
    <hyperlink ref="C575" r:id="rId2" display="consultantplus://offline/ref=FCB2C81D191275139E8BC0EA2B01662FF659B557B6FD8E917A9C0387CC76FE01AE5050943ADFN8q9G"/>
    <hyperlink ref="C576" r:id="rId3" display="consultantplus://offline/ref=FCB2C81D191275139E8BC0EA2B01662FF659B557B6FD8E917A9C0387CC76FE01AE5051963FDDN8qDG"/>
    <hyperlink ref="C577" r:id="rId4" display="consultantplus://offline/ref=FCB2C81D191275139E8BC0EA2B01662FF659B557B6FD8E917A9C0387CC76FE01AE5050943AD8N8q8G"/>
    <hyperlink ref="C578" r:id="rId5" display="consultantplus://offline/ref=FCB2C81D191275139E8BC0EA2B01662FF659B557B6FD8E917A9C0387CC76FE01AE50509439DFN8q9G"/>
  </hyperlinks>
  <pageMargins left="0.7" right="0.7" top="0.75" bottom="0.75" header="0.3" footer="0.3"/>
  <pageSetup paperSize="9" scale="56" orientation="landscape" verticalDpi="300" r:id="rId6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view="pageBreakPreview" zoomScale="120" zoomScaleNormal="100" zoomScaleSheetLayoutView="120" workbookViewId="0">
      <pane xSplit="2" ySplit="4" topLeftCell="C51" activePane="bottomRight" state="frozen"/>
      <selection pane="topRight" activeCell="C1" sqref="C1"/>
      <selection pane="bottomLeft" activeCell="A5" sqref="A5"/>
      <selection pane="bottomRight" activeCell="Q134" sqref="Q134"/>
    </sheetView>
  </sheetViews>
  <sheetFormatPr defaultRowHeight="15" x14ac:dyDescent="0.25"/>
  <cols>
    <col min="1" max="1" width="9.140625" style="94" customWidth="1"/>
    <col min="2" max="2" width="42.5703125" style="64" customWidth="1"/>
    <col min="3" max="3" width="11.5703125" style="130" hidden="1" customWidth="1"/>
    <col min="4" max="4" width="9.28515625" style="65" customWidth="1"/>
    <col min="5" max="5" width="8.5703125" style="65" customWidth="1"/>
    <col min="6" max="6" width="10.85546875" style="621" customWidth="1"/>
    <col min="7" max="7" width="11.42578125" style="65" customWidth="1"/>
    <col min="8" max="8" width="15.42578125" style="65" hidden="1" customWidth="1"/>
    <col min="9" max="9" width="13.140625" style="625" hidden="1" customWidth="1"/>
    <col min="10" max="10" width="12.85546875" style="65" hidden="1" customWidth="1"/>
    <col min="11" max="12" width="14.140625" style="65" hidden="1" customWidth="1"/>
    <col min="13" max="13" width="10.7109375" style="65" hidden="1" customWidth="1"/>
    <col min="14" max="14" width="0" style="65" hidden="1" customWidth="1"/>
    <col min="15" max="222" width="9.140625" style="65"/>
    <col min="223" max="223" width="7.140625" style="65" customWidth="1"/>
    <col min="224" max="224" width="40.5703125" style="65" customWidth="1"/>
    <col min="225" max="225" width="18.85546875" style="65" bestFit="1" customWidth="1"/>
    <col min="226" max="226" width="10.140625" style="65" customWidth="1"/>
    <col min="227" max="227" width="11.42578125" style="65" bestFit="1" customWidth="1"/>
    <col min="228" max="478" width="9.140625" style="65"/>
    <col min="479" max="479" width="7.140625" style="65" customWidth="1"/>
    <col min="480" max="480" width="40.5703125" style="65" customWidth="1"/>
    <col min="481" max="481" width="18.85546875" style="65" bestFit="1" customWidth="1"/>
    <col min="482" max="482" width="10.140625" style="65" customWidth="1"/>
    <col min="483" max="483" width="11.42578125" style="65" bestFit="1" customWidth="1"/>
    <col min="484" max="734" width="9.140625" style="65"/>
    <col min="735" max="735" width="7.140625" style="65" customWidth="1"/>
    <col min="736" max="736" width="40.5703125" style="65" customWidth="1"/>
    <col min="737" max="737" width="18.85546875" style="65" bestFit="1" customWidth="1"/>
    <col min="738" max="738" width="10.140625" style="65" customWidth="1"/>
    <col min="739" max="739" width="11.42578125" style="65" bestFit="1" customWidth="1"/>
    <col min="740" max="990" width="9.140625" style="65"/>
    <col min="991" max="991" width="7.140625" style="65" customWidth="1"/>
    <col min="992" max="992" width="40.5703125" style="65" customWidth="1"/>
    <col min="993" max="993" width="18.85546875" style="65" bestFit="1" customWidth="1"/>
    <col min="994" max="994" width="10.140625" style="65" customWidth="1"/>
    <col min="995" max="995" width="11.42578125" style="65" bestFit="1" customWidth="1"/>
    <col min="996" max="1246" width="9.140625" style="65"/>
    <col min="1247" max="1247" width="7.140625" style="65" customWidth="1"/>
    <col min="1248" max="1248" width="40.5703125" style="65" customWidth="1"/>
    <col min="1249" max="1249" width="18.85546875" style="65" bestFit="1" customWidth="1"/>
    <col min="1250" max="1250" width="10.140625" style="65" customWidth="1"/>
    <col min="1251" max="1251" width="11.42578125" style="65" bestFit="1" customWidth="1"/>
    <col min="1252" max="1502" width="9.140625" style="65"/>
    <col min="1503" max="1503" width="7.140625" style="65" customWidth="1"/>
    <col min="1504" max="1504" width="40.5703125" style="65" customWidth="1"/>
    <col min="1505" max="1505" width="18.85546875" style="65" bestFit="1" customWidth="1"/>
    <col min="1506" max="1506" width="10.140625" style="65" customWidth="1"/>
    <col min="1507" max="1507" width="11.42578125" style="65" bestFit="1" customWidth="1"/>
    <col min="1508" max="1758" width="9.140625" style="65"/>
    <col min="1759" max="1759" width="7.140625" style="65" customWidth="1"/>
    <col min="1760" max="1760" width="40.5703125" style="65" customWidth="1"/>
    <col min="1761" max="1761" width="18.85546875" style="65" bestFit="1" customWidth="1"/>
    <col min="1762" max="1762" width="10.140625" style="65" customWidth="1"/>
    <col min="1763" max="1763" width="11.42578125" style="65" bestFit="1" customWidth="1"/>
    <col min="1764" max="2014" width="9.140625" style="65"/>
    <col min="2015" max="2015" width="7.140625" style="65" customWidth="1"/>
    <col min="2016" max="2016" width="40.5703125" style="65" customWidth="1"/>
    <col min="2017" max="2017" width="18.85546875" style="65" bestFit="1" customWidth="1"/>
    <col min="2018" max="2018" width="10.140625" style="65" customWidth="1"/>
    <col min="2019" max="2019" width="11.42578125" style="65" bestFit="1" customWidth="1"/>
    <col min="2020" max="2270" width="9.140625" style="65"/>
    <col min="2271" max="2271" width="7.140625" style="65" customWidth="1"/>
    <col min="2272" max="2272" width="40.5703125" style="65" customWidth="1"/>
    <col min="2273" max="2273" width="18.85546875" style="65" bestFit="1" customWidth="1"/>
    <col min="2274" max="2274" width="10.140625" style="65" customWidth="1"/>
    <col min="2275" max="2275" width="11.42578125" style="65" bestFit="1" customWidth="1"/>
    <col min="2276" max="2526" width="9.140625" style="65"/>
    <col min="2527" max="2527" width="7.140625" style="65" customWidth="1"/>
    <col min="2528" max="2528" width="40.5703125" style="65" customWidth="1"/>
    <col min="2529" max="2529" width="18.85546875" style="65" bestFit="1" customWidth="1"/>
    <col min="2530" max="2530" width="10.140625" style="65" customWidth="1"/>
    <col min="2531" max="2531" width="11.42578125" style="65" bestFit="1" customWidth="1"/>
    <col min="2532" max="2782" width="9.140625" style="65"/>
    <col min="2783" max="2783" width="7.140625" style="65" customWidth="1"/>
    <col min="2784" max="2784" width="40.5703125" style="65" customWidth="1"/>
    <col min="2785" max="2785" width="18.85546875" style="65" bestFit="1" customWidth="1"/>
    <col min="2786" max="2786" width="10.140625" style="65" customWidth="1"/>
    <col min="2787" max="2787" width="11.42578125" style="65" bestFit="1" customWidth="1"/>
    <col min="2788" max="3038" width="9.140625" style="65"/>
    <col min="3039" max="3039" width="7.140625" style="65" customWidth="1"/>
    <col min="3040" max="3040" width="40.5703125" style="65" customWidth="1"/>
    <col min="3041" max="3041" width="18.85546875" style="65" bestFit="1" customWidth="1"/>
    <col min="3042" max="3042" width="10.140625" style="65" customWidth="1"/>
    <col min="3043" max="3043" width="11.42578125" style="65" bestFit="1" customWidth="1"/>
    <col min="3044" max="3294" width="9.140625" style="65"/>
    <col min="3295" max="3295" width="7.140625" style="65" customWidth="1"/>
    <col min="3296" max="3296" width="40.5703125" style="65" customWidth="1"/>
    <col min="3297" max="3297" width="18.85546875" style="65" bestFit="1" customWidth="1"/>
    <col min="3298" max="3298" width="10.140625" style="65" customWidth="1"/>
    <col min="3299" max="3299" width="11.42578125" style="65" bestFit="1" customWidth="1"/>
    <col min="3300" max="3550" width="9.140625" style="65"/>
    <col min="3551" max="3551" width="7.140625" style="65" customWidth="1"/>
    <col min="3552" max="3552" width="40.5703125" style="65" customWidth="1"/>
    <col min="3553" max="3553" width="18.85546875" style="65" bestFit="1" customWidth="1"/>
    <col min="3554" max="3554" width="10.140625" style="65" customWidth="1"/>
    <col min="3555" max="3555" width="11.42578125" style="65" bestFit="1" customWidth="1"/>
    <col min="3556" max="3806" width="9.140625" style="65"/>
    <col min="3807" max="3807" width="7.140625" style="65" customWidth="1"/>
    <col min="3808" max="3808" width="40.5703125" style="65" customWidth="1"/>
    <col min="3809" max="3809" width="18.85546875" style="65" bestFit="1" customWidth="1"/>
    <col min="3810" max="3810" width="10.140625" style="65" customWidth="1"/>
    <col min="3811" max="3811" width="11.42578125" style="65" bestFit="1" customWidth="1"/>
    <col min="3812" max="4062" width="9.140625" style="65"/>
    <col min="4063" max="4063" width="7.140625" style="65" customWidth="1"/>
    <col min="4064" max="4064" width="40.5703125" style="65" customWidth="1"/>
    <col min="4065" max="4065" width="18.85546875" style="65" bestFit="1" customWidth="1"/>
    <col min="4066" max="4066" width="10.140625" style="65" customWidth="1"/>
    <col min="4067" max="4067" width="11.42578125" style="65" bestFit="1" customWidth="1"/>
    <col min="4068" max="4318" width="9.140625" style="65"/>
    <col min="4319" max="4319" width="7.140625" style="65" customWidth="1"/>
    <col min="4320" max="4320" width="40.5703125" style="65" customWidth="1"/>
    <col min="4321" max="4321" width="18.85546875" style="65" bestFit="1" customWidth="1"/>
    <col min="4322" max="4322" width="10.140625" style="65" customWidth="1"/>
    <col min="4323" max="4323" width="11.42578125" style="65" bestFit="1" customWidth="1"/>
    <col min="4324" max="4574" width="9.140625" style="65"/>
    <col min="4575" max="4575" width="7.140625" style="65" customWidth="1"/>
    <col min="4576" max="4576" width="40.5703125" style="65" customWidth="1"/>
    <col min="4577" max="4577" width="18.85546875" style="65" bestFit="1" customWidth="1"/>
    <col min="4578" max="4578" width="10.140625" style="65" customWidth="1"/>
    <col min="4579" max="4579" width="11.42578125" style="65" bestFit="1" customWidth="1"/>
    <col min="4580" max="4830" width="9.140625" style="65"/>
    <col min="4831" max="4831" width="7.140625" style="65" customWidth="1"/>
    <col min="4832" max="4832" width="40.5703125" style="65" customWidth="1"/>
    <col min="4833" max="4833" width="18.85546875" style="65" bestFit="1" customWidth="1"/>
    <col min="4834" max="4834" width="10.140625" style="65" customWidth="1"/>
    <col min="4835" max="4835" width="11.42578125" style="65" bestFit="1" customWidth="1"/>
    <col min="4836" max="5086" width="9.140625" style="65"/>
    <col min="5087" max="5087" width="7.140625" style="65" customWidth="1"/>
    <col min="5088" max="5088" width="40.5703125" style="65" customWidth="1"/>
    <col min="5089" max="5089" width="18.85546875" style="65" bestFit="1" customWidth="1"/>
    <col min="5090" max="5090" width="10.140625" style="65" customWidth="1"/>
    <col min="5091" max="5091" width="11.42578125" style="65" bestFit="1" customWidth="1"/>
    <col min="5092" max="5342" width="9.140625" style="65"/>
    <col min="5343" max="5343" width="7.140625" style="65" customWidth="1"/>
    <col min="5344" max="5344" width="40.5703125" style="65" customWidth="1"/>
    <col min="5345" max="5345" width="18.85546875" style="65" bestFit="1" customWidth="1"/>
    <col min="5346" max="5346" width="10.140625" style="65" customWidth="1"/>
    <col min="5347" max="5347" width="11.42578125" style="65" bestFit="1" customWidth="1"/>
    <col min="5348" max="5598" width="9.140625" style="65"/>
    <col min="5599" max="5599" width="7.140625" style="65" customWidth="1"/>
    <col min="5600" max="5600" width="40.5703125" style="65" customWidth="1"/>
    <col min="5601" max="5601" width="18.85546875" style="65" bestFit="1" customWidth="1"/>
    <col min="5602" max="5602" width="10.140625" style="65" customWidth="1"/>
    <col min="5603" max="5603" width="11.42578125" style="65" bestFit="1" customWidth="1"/>
    <col min="5604" max="5854" width="9.140625" style="65"/>
    <col min="5855" max="5855" width="7.140625" style="65" customWidth="1"/>
    <col min="5856" max="5856" width="40.5703125" style="65" customWidth="1"/>
    <col min="5857" max="5857" width="18.85546875" style="65" bestFit="1" customWidth="1"/>
    <col min="5858" max="5858" width="10.140625" style="65" customWidth="1"/>
    <col min="5859" max="5859" width="11.42578125" style="65" bestFit="1" customWidth="1"/>
    <col min="5860" max="6110" width="9.140625" style="65"/>
    <col min="6111" max="6111" width="7.140625" style="65" customWidth="1"/>
    <col min="6112" max="6112" width="40.5703125" style="65" customWidth="1"/>
    <col min="6113" max="6113" width="18.85546875" style="65" bestFit="1" customWidth="1"/>
    <col min="6114" max="6114" width="10.140625" style="65" customWidth="1"/>
    <col min="6115" max="6115" width="11.42578125" style="65" bestFit="1" customWidth="1"/>
    <col min="6116" max="6366" width="9.140625" style="65"/>
    <col min="6367" max="6367" width="7.140625" style="65" customWidth="1"/>
    <col min="6368" max="6368" width="40.5703125" style="65" customWidth="1"/>
    <col min="6369" max="6369" width="18.85546875" style="65" bestFit="1" customWidth="1"/>
    <col min="6370" max="6370" width="10.140625" style="65" customWidth="1"/>
    <col min="6371" max="6371" width="11.42578125" style="65" bestFit="1" customWidth="1"/>
    <col min="6372" max="6622" width="9.140625" style="65"/>
    <col min="6623" max="6623" width="7.140625" style="65" customWidth="1"/>
    <col min="6624" max="6624" width="40.5703125" style="65" customWidth="1"/>
    <col min="6625" max="6625" width="18.85546875" style="65" bestFit="1" customWidth="1"/>
    <col min="6626" max="6626" width="10.140625" style="65" customWidth="1"/>
    <col min="6627" max="6627" width="11.42578125" style="65" bestFit="1" customWidth="1"/>
    <col min="6628" max="6878" width="9.140625" style="65"/>
    <col min="6879" max="6879" width="7.140625" style="65" customWidth="1"/>
    <col min="6880" max="6880" width="40.5703125" style="65" customWidth="1"/>
    <col min="6881" max="6881" width="18.85546875" style="65" bestFit="1" customWidth="1"/>
    <col min="6882" max="6882" width="10.140625" style="65" customWidth="1"/>
    <col min="6883" max="6883" width="11.42578125" style="65" bestFit="1" customWidth="1"/>
    <col min="6884" max="7134" width="9.140625" style="65"/>
    <col min="7135" max="7135" width="7.140625" style="65" customWidth="1"/>
    <col min="7136" max="7136" width="40.5703125" style="65" customWidth="1"/>
    <col min="7137" max="7137" width="18.85546875" style="65" bestFit="1" customWidth="1"/>
    <col min="7138" max="7138" width="10.140625" style="65" customWidth="1"/>
    <col min="7139" max="7139" width="11.42578125" style="65" bestFit="1" customWidth="1"/>
    <col min="7140" max="7390" width="9.140625" style="65"/>
    <col min="7391" max="7391" width="7.140625" style="65" customWidth="1"/>
    <col min="7392" max="7392" width="40.5703125" style="65" customWidth="1"/>
    <col min="7393" max="7393" width="18.85546875" style="65" bestFit="1" customWidth="1"/>
    <col min="7394" max="7394" width="10.140625" style="65" customWidth="1"/>
    <col min="7395" max="7395" width="11.42578125" style="65" bestFit="1" customWidth="1"/>
    <col min="7396" max="7646" width="9.140625" style="65"/>
    <col min="7647" max="7647" width="7.140625" style="65" customWidth="1"/>
    <col min="7648" max="7648" width="40.5703125" style="65" customWidth="1"/>
    <col min="7649" max="7649" width="18.85546875" style="65" bestFit="1" customWidth="1"/>
    <col min="7650" max="7650" width="10.140625" style="65" customWidth="1"/>
    <col min="7651" max="7651" width="11.42578125" style="65" bestFit="1" customWidth="1"/>
    <col min="7652" max="7902" width="9.140625" style="65"/>
    <col min="7903" max="7903" width="7.140625" style="65" customWidth="1"/>
    <col min="7904" max="7904" width="40.5703125" style="65" customWidth="1"/>
    <col min="7905" max="7905" width="18.85546875" style="65" bestFit="1" customWidth="1"/>
    <col min="7906" max="7906" width="10.140625" style="65" customWidth="1"/>
    <col min="7907" max="7907" width="11.42578125" style="65" bestFit="1" customWidth="1"/>
    <col min="7908" max="8158" width="9.140625" style="65"/>
    <col min="8159" max="8159" width="7.140625" style="65" customWidth="1"/>
    <col min="8160" max="8160" width="40.5703125" style="65" customWidth="1"/>
    <col min="8161" max="8161" width="18.85546875" style="65" bestFit="1" customWidth="1"/>
    <col min="8162" max="8162" width="10.140625" style="65" customWidth="1"/>
    <col min="8163" max="8163" width="11.42578125" style="65" bestFit="1" customWidth="1"/>
    <col min="8164" max="8414" width="9.140625" style="65"/>
    <col min="8415" max="8415" width="7.140625" style="65" customWidth="1"/>
    <col min="8416" max="8416" width="40.5703125" style="65" customWidth="1"/>
    <col min="8417" max="8417" width="18.85546875" style="65" bestFit="1" customWidth="1"/>
    <col min="8418" max="8418" width="10.140625" style="65" customWidth="1"/>
    <col min="8419" max="8419" width="11.42578125" style="65" bestFit="1" customWidth="1"/>
    <col min="8420" max="8670" width="9.140625" style="65"/>
    <col min="8671" max="8671" width="7.140625" style="65" customWidth="1"/>
    <col min="8672" max="8672" width="40.5703125" style="65" customWidth="1"/>
    <col min="8673" max="8673" width="18.85546875" style="65" bestFit="1" customWidth="1"/>
    <col min="8674" max="8674" width="10.140625" style="65" customWidth="1"/>
    <col min="8675" max="8675" width="11.42578125" style="65" bestFit="1" customWidth="1"/>
    <col min="8676" max="8926" width="9.140625" style="65"/>
    <col min="8927" max="8927" width="7.140625" style="65" customWidth="1"/>
    <col min="8928" max="8928" width="40.5703125" style="65" customWidth="1"/>
    <col min="8929" max="8929" width="18.85546875" style="65" bestFit="1" customWidth="1"/>
    <col min="8930" max="8930" width="10.140625" style="65" customWidth="1"/>
    <col min="8931" max="8931" width="11.42578125" style="65" bestFit="1" customWidth="1"/>
    <col min="8932" max="9182" width="9.140625" style="65"/>
    <col min="9183" max="9183" width="7.140625" style="65" customWidth="1"/>
    <col min="9184" max="9184" width="40.5703125" style="65" customWidth="1"/>
    <col min="9185" max="9185" width="18.85546875" style="65" bestFit="1" customWidth="1"/>
    <col min="9186" max="9186" width="10.140625" style="65" customWidth="1"/>
    <col min="9187" max="9187" width="11.42578125" style="65" bestFit="1" customWidth="1"/>
    <col min="9188" max="9438" width="9.140625" style="65"/>
    <col min="9439" max="9439" width="7.140625" style="65" customWidth="1"/>
    <col min="9440" max="9440" width="40.5703125" style="65" customWidth="1"/>
    <col min="9441" max="9441" width="18.85546875" style="65" bestFit="1" customWidth="1"/>
    <col min="9442" max="9442" width="10.140625" style="65" customWidth="1"/>
    <col min="9443" max="9443" width="11.42578125" style="65" bestFit="1" customWidth="1"/>
    <col min="9444" max="9694" width="9.140625" style="65"/>
    <col min="9695" max="9695" width="7.140625" style="65" customWidth="1"/>
    <col min="9696" max="9696" width="40.5703125" style="65" customWidth="1"/>
    <col min="9697" max="9697" width="18.85546875" style="65" bestFit="1" customWidth="1"/>
    <col min="9698" max="9698" width="10.140625" style="65" customWidth="1"/>
    <col min="9699" max="9699" width="11.42578125" style="65" bestFit="1" customWidth="1"/>
    <col min="9700" max="9950" width="9.140625" style="65"/>
    <col min="9951" max="9951" width="7.140625" style="65" customWidth="1"/>
    <col min="9952" max="9952" width="40.5703125" style="65" customWidth="1"/>
    <col min="9953" max="9953" width="18.85546875" style="65" bestFit="1" customWidth="1"/>
    <col min="9954" max="9954" width="10.140625" style="65" customWidth="1"/>
    <col min="9955" max="9955" width="11.42578125" style="65" bestFit="1" customWidth="1"/>
    <col min="9956" max="10206" width="9.140625" style="65"/>
    <col min="10207" max="10207" width="7.140625" style="65" customWidth="1"/>
    <col min="10208" max="10208" width="40.5703125" style="65" customWidth="1"/>
    <col min="10209" max="10209" width="18.85546875" style="65" bestFit="1" customWidth="1"/>
    <col min="10210" max="10210" width="10.140625" style="65" customWidth="1"/>
    <col min="10211" max="10211" width="11.42578125" style="65" bestFit="1" customWidth="1"/>
    <col min="10212" max="10462" width="9.140625" style="65"/>
    <col min="10463" max="10463" width="7.140625" style="65" customWidth="1"/>
    <col min="10464" max="10464" width="40.5703125" style="65" customWidth="1"/>
    <col min="10465" max="10465" width="18.85546875" style="65" bestFit="1" customWidth="1"/>
    <col min="10466" max="10466" width="10.140625" style="65" customWidth="1"/>
    <col min="10467" max="10467" width="11.42578125" style="65" bestFit="1" customWidth="1"/>
    <col min="10468" max="10718" width="9.140625" style="65"/>
    <col min="10719" max="10719" width="7.140625" style="65" customWidth="1"/>
    <col min="10720" max="10720" width="40.5703125" style="65" customWidth="1"/>
    <col min="10721" max="10721" width="18.85546875" style="65" bestFit="1" customWidth="1"/>
    <col min="10722" max="10722" width="10.140625" style="65" customWidth="1"/>
    <col min="10723" max="10723" width="11.42578125" style="65" bestFit="1" customWidth="1"/>
    <col min="10724" max="10974" width="9.140625" style="65"/>
    <col min="10975" max="10975" width="7.140625" style="65" customWidth="1"/>
    <col min="10976" max="10976" width="40.5703125" style="65" customWidth="1"/>
    <col min="10977" max="10977" width="18.85546875" style="65" bestFit="1" customWidth="1"/>
    <col min="10978" max="10978" width="10.140625" style="65" customWidth="1"/>
    <col min="10979" max="10979" width="11.42578125" style="65" bestFit="1" customWidth="1"/>
    <col min="10980" max="11230" width="9.140625" style="65"/>
    <col min="11231" max="11231" width="7.140625" style="65" customWidth="1"/>
    <col min="11232" max="11232" width="40.5703125" style="65" customWidth="1"/>
    <col min="11233" max="11233" width="18.85546875" style="65" bestFit="1" customWidth="1"/>
    <col min="11234" max="11234" width="10.140625" style="65" customWidth="1"/>
    <col min="11235" max="11235" width="11.42578125" style="65" bestFit="1" customWidth="1"/>
    <col min="11236" max="11486" width="9.140625" style="65"/>
    <col min="11487" max="11487" width="7.140625" style="65" customWidth="1"/>
    <col min="11488" max="11488" width="40.5703125" style="65" customWidth="1"/>
    <col min="11489" max="11489" width="18.85546875" style="65" bestFit="1" customWidth="1"/>
    <col min="11490" max="11490" width="10.140625" style="65" customWidth="1"/>
    <col min="11491" max="11491" width="11.42578125" style="65" bestFit="1" customWidth="1"/>
    <col min="11492" max="11742" width="9.140625" style="65"/>
    <col min="11743" max="11743" width="7.140625" style="65" customWidth="1"/>
    <col min="11744" max="11744" width="40.5703125" style="65" customWidth="1"/>
    <col min="11745" max="11745" width="18.85546875" style="65" bestFit="1" customWidth="1"/>
    <col min="11746" max="11746" width="10.140625" style="65" customWidth="1"/>
    <col min="11747" max="11747" width="11.42578125" style="65" bestFit="1" customWidth="1"/>
    <col min="11748" max="11998" width="9.140625" style="65"/>
    <col min="11999" max="11999" width="7.140625" style="65" customWidth="1"/>
    <col min="12000" max="12000" width="40.5703125" style="65" customWidth="1"/>
    <col min="12001" max="12001" width="18.85546875" style="65" bestFit="1" customWidth="1"/>
    <col min="12002" max="12002" width="10.140625" style="65" customWidth="1"/>
    <col min="12003" max="12003" width="11.42578125" style="65" bestFit="1" customWidth="1"/>
    <col min="12004" max="12254" width="9.140625" style="65"/>
    <col min="12255" max="12255" width="7.140625" style="65" customWidth="1"/>
    <col min="12256" max="12256" width="40.5703125" style="65" customWidth="1"/>
    <col min="12257" max="12257" width="18.85546875" style="65" bestFit="1" customWidth="1"/>
    <col min="12258" max="12258" width="10.140625" style="65" customWidth="1"/>
    <col min="12259" max="12259" width="11.42578125" style="65" bestFit="1" customWidth="1"/>
    <col min="12260" max="12510" width="9.140625" style="65"/>
    <col min="12511" max="12511" width="7.140625" style="65" customWidth="1"/>
    <col min="12512" max="12512" width="40.5703125" style="65" customWidth="1"/>
    <col min="12513" max="12513" width="18.85546875" style="65" bestFit="1" customWidth="1"/>
    <col min="12514" max="12514" width="10.140625" style="65" customWidth="1"/>
    <col min="12515" max="12515" width="11.42578125" style="65" bestFit="1" customWidth="1"/>
    <col min="12516" max="12766" width="9.140625" style="65"/>
    <col min="12767" max="12767" width="7.140625" style="65" customWidth="1"/>
    <col min="12768" max="12768" width="40.5703125" style="65" customWidth="1"/>
    <col min="12769" max="12769" width="18.85546875" style="65" bestFit="1" customWidth="1"/>
    <col min="12770" max="12770" width="10.140625" style="65" customWidth="1"/>
    <col min="12771" max="12771" width="11.42578125" style="65" bestFit="1" customWidth="1"/>
    <col min="12772" max="13022" width="9.140625" style="65"/>
    <col min="13023" max="13023" width="7.140625" style="65" customWidth="1"/>
    <col min="13024" max="13024" width="40.5703125" style="65" customWidth="1"/>
    <col min="13025" max="13025" width="18.85546875" style="65" bestFit="1" customWidth="1"/>
    <col min="13026" max="13026" width="10.140625" style="65" customWidth="1"/>
    <col min="13027" max="13027" width="11.42578125" style="65" bestFit="1" customWidth="1"/>
    <col min="13028" max="13278" width="9.140625" style="65"/>
    <col min="13279" max="13279" width="7.140625" style="65" customWidth="1"/>
    <col min="13280" max="13280" width="40.5703125" style="65" customWidth="1"/>
    <col min="13281" max="13281" width="18.85546875" style="65" bestFit="1" customWidth="1"/>
    <col min="13282" max="13282" width="10.140625" style="65" customWidth="1"/>
    <col min="13283" max="13283" width="11.42578125" style="65" bestFit="1" customWidth="1"/>
    <col min="13284" max="13534" width="9.140625" style="65"/>
    <col min="13535" max="13535" width="7.140625" style="65" customWidth="1"/>
    <col min="13536" max="13536" width="40.5703125" style="65" customWidth="1"/>
    <col min="13537" max="13537" width="18.85546875" style="65" bestFit="1" customWidth="1"/>
    <col min="13538" max="13538" width="10.140625" style="65" customWidth="1"/>
    <col min="13539" max="13539" width="11.42578125" style="65" bestFit="1" customWidth="1"/>
    <col min="13540" max="13790" width="9.140625" style="65"/>
    <col min="13791" max="13791" width="7.140625" style="65" customWidth="1"/>
    <col min="13792" max="13792" width="40.5703125" style="65" customWidth="1"/>
    <col min="13793" max="13793" width="18.85546875" style="65" bestFit="1" customWidth="1"/>
    <col min="13794" max="13794" width="10.140625" style="65" customWidth="1"/>
    <col min="13795" max="13795" width="11.42578125" style="65" bestFit="1" customWidth="1"/>
    <col min="13796" max="14046" width="9.140625" style="65"/>
    <col min="14047" max="14047" width="7.140625" style="65" customWidth="1"/>
    <col min="14048" max="14048" width="40.5703125" style="65" customWidth="1"/>
    <col min="14049" max="14049" width="18.85546875" style="65" bestFit="1" customWidth="1"/>
    <col min="14050" max="14050" width="10.140625" style="65" customWidth="1"/>
    <col min="14051" max="14051" width="11.42578125" style="65" bestFit="1" customWidth="1"/>
    <col min="14052" max="14302" width="9.140625" style="65"/>
    <col min="14303" max="14303" width="7.140625" style="65" customWidth="1"/>
    <col min="14304" max="14304" width="40.5703125" style="65" customWidth="1"/>
    <col min="14305" max="14305" width="18.85546875" style="65" bestFit="1" customWidth="1"/>
    <col min="14306" max="14306" width="10.140625" style="65" customWidth="1"/>
    <col min="14307" max="14307" width="11.42578125" style="65" bestFit="1" customWidth="1"/>
    <col min="14308" max="14558" width="9.140625" style="65"/>
    <col min="14559" max="14559" width="7.140625" style="65" customWidth="1"/>
    <col min="14560" max="14560" width="40.5703125" style="65" customWidth="1"/>
    <col min="14561" max="14561" width="18.85546875" style="65" bestFit="1" customWidth="1"/>
    <col min="14562" max="14562" width="10.140625" style="65" customWidth="1"/>
    <col min="14563" max="14563" width="11.42578125" style="65" bestFit="1" customWidth="1"/>
    <col min="14564" max="14814" width="9.140625" style="65"/>
    <col min="14815" max="14815" width="7.140625" style="65" customWidth="1"/>
    <col min="14816" max="14816" width="40.5703125" style="65" customWidth="1"/>
    <col min="14817" max="14817" width="18.85546875" style="65" bestFit="1" customWidth="1"/>
    <col min="14818" max="14818" width="10.140625" style="65" customWidth="1"/>
    <col min="14819" max="14819" width="11.42578125" style="65" bestFit="1" customWidth="1"/>
    <col min="14820" max="15070" width="9.140625" style="65"/>
    <col min="15071" max="15071" width="7.140625" style="65" customWidth="1"/>
    <col min="15072" max="15072" width="40.5703125" style="65" customWidth="1"/>
    <col min="15073" max="15073" width="18.85546875" style="65" bestFit="1" customWidth="1"/>
    <col min="15074" max="15074" width="10.140625" style="65" customWidth="1"/>
    <col min="15075" max="15075" width="11.42578125" style="65" bestFit="1" customWidth="1"/>
    <col min="15076" max="15326" width="9.140625" style="65"/>
    <col min="15327" max="15327" width="7.140625" style="65" customWidth="1"/>
    <col min="15328" max="15328" width="40.5703125" style="65" customWidth="1"/>
    <col min="15329" max="15329" width="18.85546875" style="65" bestFit="1" customWidth="1"/>
    <col min="15330" max="15330" width="10.140625" style="65" customWidth="1"/>
    <col min="15331" max="15331" width="11.42578125" style="65" bestFit="1" customWidth="1"/>
    <col min="15332" max="15582" width="9.140625" style="65"/>
    <col min="15583" max="15583" width="7.140625" style="65" customWidth="1"/>
    <col min="15584" max="15584" width="40.5703125" style="65" customWidth="1"/>
    <col min="15585" max="15585" width="18.85546875" style="65" bestFit="1" customWidth="1"/>
    <col min="15586" max="15586" width="10.140625" style="65" customWidth="1"/>
    <col min="15587" max="15587" width="11.42578125" style="65" bestFit="1" customWidth="1"/>
    <col min="15588" max="15838" width="9.140625" style="65"/>
    <col min="15839" max="15839" width="7.140625" style="65" customWidth="1"/>
    <col min="15840" max="15840" width="40.5703125" style="65" customWidth="1"/>
    <col min="15841" max="15841" width="18.85546875" style="65" bestFit="1" customWidth="1"/>
    <col min="15842" max="15842" width="10.140625" style="65" customWidth="1"/>
    <col min="15843" max="15843" width="11.42578125" style="65" bestFit="1" customWidth="1"/>
    <col min="15844" max="16094" width="9.140625" style="65"/>
    <col min="16095" max="16095" width="7.140625" style="65" customWidth="1"/>
    <col min="16096" max="16096" width="40.5703125" style="65" customWidth="1"/>
    <col min="16097" max="16097" width="18.85546875" style="65" bestFit="1" customWidth="1"/>
    <col min="16098" max="16098" width="10.140625" style="65" customWidth="1"/>
    <col min="16099" max="16099" width="11.42578125" style="65" bestFit="1" customWidth="1"/>
    <col min="16100" max="16384" width="9.140625" style="65"/>
  </cols>
  <sheetData>
    <row r="1" spans="1:14" ht="55.5" customHeight="1" x14ac:dyDescent="0.25">
      <c r="A1" s="976">
        <v>529.47</v>
      </c>
      <c r="B1" s="86"/>
      <c r="C1" s="128" t="s">
        <v>1490</v>
      </c>
      <c r="D1" s="1078" t="s">
        <v>5583</v>
      </c>
      <c r="E1" s="1078"/>
      <c r="F1" s="1078"/>
      <c r="G1" s="1078"/>
    </row>
    <row r="2" spans="1:14" ht="27" customHeight="1" x14ac:dyDescent="0.2">
      <c r="A2" s="1119" t="s">
        <v>2641</v>
      </c>
      <c r="B2" s="1119"/>
      <c r="C2" s="1119"/>
      <c r="D2" s="1119"/>
      <c r="E2" s="1119"/>
      <c r="F2" s="1119"/>
      <c r="G2" s="1119"/>
      <c r="I2" s="626"/>
    </row>
    <row r="3" spans="1:14" ht="14.25" customHeight="1" x14ac:dyDescent="0.2">
      <c r="A3" s="595"/>
      <c r="B3" s="595"/>
      <c r="C3" s="595"/>
      <c r="D3" s="595"/>
      <c r="E3" s="595"/>
      <c r="F3" s="595"/>
      <c r="G3" s="624"/>
      <c r="I3" s="626"/>
    </row>
    <row r="4" spans="1:14" ht="38.25" x14ac:dyDescent="0.2">
      <c r="A4" s="87" t="s">
        <v>1427</v>
      </c>
      <c r="B4" s="87" t="s">
        <v>1428</v>
      </c>
      <c r="C4" s="129" t="s">
        <v>2640</v>
      </c>
      <c r="D4" s="69" t="s">
        <v>2626</v>
      </c>
      <c r="E4" s="69" t="s">
        <v>1430</v>
      </c>
      <c r="F4" s="69" t="s">
        <v>2627</v>
      </c>
      <c r="G4" s="88" t="s">
        <v>2628</v>
      </c>
      <c r="I4" s="627" t="s">
        <v>2643</v>
      </c>
      <c r="J4" s="76" t="s">
        <v>2644</v>
      </c>
      <c r="K4" s="65" t="s">
        <v>2642</v>
      </c>
      <c r="N4" s="622">
        <v>2020</v>
      </c>
    </row>
    <row r="5" spans="1:14" ht="12.75" x14ac:dyDescent="0.2">
      <c r="A5" s="89" t="s">
        <v>1049</v>
      </c>
      <c r="B5" s="90" t="s">
        <v>2629</v>
      </c>
      <c r="C5" s="623">
        <v>3845</v>
      </c>
      <c r="D5" s="91">
        <v>1.1180000000000001</v>
      </c>
      <c r="E5" s="91">
        <v>1</v>
      </c>
      <c r="F5" s="92">
        <v>591.95000000000005</v>
      </c>
      <c r="G5" s="75">
        <v>565.24</v>
      </c>
      <c r="H5" s="65">
        <f t="shared" ref="H5:H36" si="0">C5*F5</f>
        <v>2276047.75</v>
      </c>
      <c r="I5" s="626">
        <f t="shared" ref="I5:I36" si="1">C5*G5</f>
        <v>2173347.7999999998</v>
      </c>
      <c r="J5" s="610">
        <f>I5/K5</f>
        <v>1.0069999999999999</v>
      </c>
      <c r="K5" s="65">
        <f t="shared" ref="K5:K36" si="2">C5*N5</f>
        <v>2158467.65</v>
      </c>
      <c r="N5" s="65">
        <v>561.37</v>
      </c>
    </row>
    <row r="6" spans="1:14" ht="12.75" x14ac:dyDescent="0.2">
      <c r="A6" s="89" t="s">
        <v>1054</v>
      </c>
      <c r="B6" s="90" t="s">
        <v>1055</v>
      </c>
      <c r="C6" s="623">
        <v>82280</v>
      </c>
      <c r="D6" s="91">
        <v>1.0243</v>
      </c>
      <c r="E6" s="91">
        <v>1.55</v>
      </c>
      <c r="F6" s="92">
        <v>840.62</v>
      </c>
      <c r="G6" s="75">
        <v>802.69</v>
      </c>
      <c r="H6" s="806">
        <f t="shared" si="0"/>
        <v>69166213.599999994</v>
      </c>
      <c r="I6" s="807">
        <f t="shared" si="1"/>
        <v>66045333.200000003</v>
      </c>
      <c r="J6" s="808">
        <f t="shared" ref="J6:J69" si="3">I6/K6</f>
        <v>0.97499999999999998</v>
      </c>
      <c r="K6" s="806">
        <f t="shared" si="2"/>
        <v>67723845.200000003</v>
      </c>
      <c r="L6" s="806">
        <f>K6/1.65*1.55</f>
        <v>63619369.733333297</v>
      </c>
      <c r="M6" s="806">
        <f>I6-K6</f>
        <v>-1678512</v>
      </c>
      <c r="N6" s="806">
        <v>823.09</v>
      </c>
    </row>
    <row r="7" spans="1:14" ht="12.75" x14ac:dyDescent="0.2">
      <c r="A7" s="89" t="s">
        <v>1062</v>
      </c>
      <c r="B7" s="90" t="s">
        <v>1063</v>
      </c>
      <c r="C7" s="623">
        <v>4992</v>
      </c>
      <c r="D7" s="91">
        <v>1.0649</v>
      </c>
      <c r="E7" s="91">
        <v>1</v>
      </c>
      <c r="F7" s="92">
        <v>563.83000000000004</v>
      </c>
      <c r="G7" s="75">
        <v>538.39</v>
      </c>
      <c r="H7" s="65">
        <f t="shared" si="0"/>
        <v>2814639.36</v>
      </c>
      <c r="I7" s="626">
        <f t="shared" si="1"/>
        <v>2687642.88</v>
      </c>
      <c r="J7" s="610">
        <f t="shared" si="3"/>
        <v>1.006</v>
      </c>
      <c r="K7" s="65">
        <f t="shared" si="2"/>
        <v>2672117.7599999998</v>
      </c>
      <c r="L7" s="65">
        <f>L6*1.037</f>
        <v>65973286.413466603</v>
      </c>
      <c r="N7" s="65">
        <v>535.28</v>
      </c>
    </row>
    <row r="8" spans="1:14" ht="12.75" x14ac:dyDescent="0.2">
      <c r="A8" s="89" t="s">
        <v>1066</v>
      </c>
      <c r="B8" s="90" t="s">
        <v>1067</v>
      </c>
      <c r="C8" s="623">
        <v>28096</v>
      </c>
      <c r="D8" s="91">
        <v>0.94420000000000004</v>
      </c>
      <c r="E8" s="91">
        <v>1</v>
      </c>
      <c r="F8" s="92">
        <v>499.93</v>
      </c>
      <c r="G8" s="75">
        <v>477.37</v>
      </c>
      <c r="H8" s="65">
        <f t="shared" si="0"/>
        <v>14046033.279999999</v>
      </c>
      <c r="I8" s="626">
        <f t="shared" si="1"/>
        <v>13412187.52</v>
      </c>
      <c r="J8" s="610">
        <f t="shared" si="3"/>
        <v>1.0609999999999999</v>
      </c>
      <c r="K8" s="65">
        <f t="shared" si="2"/>
        <v>12642638.08</v>
      </c>
      <c r="N8" s="65">
        <v>449.98</v>
      </c>
    </row>
    <row r="9" spans="1:14" ht="12.75" x14ac:dyDescent="0.2">
      <c r="A9" s="89" t="s">
        <v>1070</v>
      </c>
      <c r="B9" s="90" t="s">
        <v>1071</v>
      </c>
      <c r="C9" s="623">
        <v>11142</v>
      </c>
      <c r="D9" s="91">
        <v>1.0383</v>
      </c>
      <c r="E9" s="91">
        <v>1</v>
      </c>
      <c r="F9" s="92">
        <v>549.75</v>
      </c>
      <c r="G9" s="75">
        <v>524.95000000000005</v>
      </c>
      <c r="H9" s="65">
        <f t="shared" si="0"/>
        <v>6125314.5</v>
      </c>
      <c r="I9" s="626">
        <f t="shared" si="1"/>
        <v>5848992.9000000004</v>
      </c>
      <c r="J9" s="610">
        <f t="shared" si="3"/>
        <v>1.0129999999999999</v>
      </c>
      <c r="K9" s="65">
        <f t="shared" si="2"/>
        <v>5773672.9800000004</v>
      </c>
      <c r="N9" s="65">
        <v>518.19000000000005</v>
      </c>
    </row>
    <row r="10" spans="1:14" ht="12.75" x14ac:dyDescent="0.2">
      <c r="A10" s="89" t="s">
        <v>1439</v>
      </c>
      <c r="B10" s="90" t="s">
        <v>1073</v>
      </c>
      <c r="C10" s="623">
        <v>93102</v>
      </c>
      <c r="D10" s="91">
        <v>1.0304</v>
      </c>
      <c r="E10" s="91">
        <v>1</v>
      </c>
      <c r="F10" s="92">
        <v>545.57000000000005</v>
      </c>
      <c r="G10" s="75">
        <v>520.96</v>
      </c>
      <c r="H10" s="65">
        <f t="shared" si="0"/>
        <v>50793658.140000001</v>
      </c>
      <c r="I10" s="626">
        <f t="shared" si="1"/>
        <v>48502417.920000002</v>
      </c>
      <c r="J10" s="610">
        <f t="shared" si="3"/>
        <v>1.0549999999999999</v>
      </c>
      <c r="K10" s="65">
        <f t="shared" si="2"/>
        <v>45955147.200000003</v>
      </c>
      <c r="N10" s="65">
        <v>493.6</v>
      </c>
    </row>
    <row r="11" spans="1:14" ht="12.75" x14ac:dyDescent="0.2">
      <c r="A11" s="89" t="s">
        <v>1441</v>
      </c>
      <c r="B11" s="90" t="s">
        <v>2630</v>
      </c>
      <c r="C11" s="623">
        <v>53774</v>
      </c>
      <c r="D11" s="91">
        <v>1.0367999999999999</v>
      </c>
      <c r="E11" s="91">
        <v>1</v>
      </c>
      <c r="F11" s="92">
        <v>548.95000000000005</v>
      </c>
      <c r="G11" s="75">
        <v>524.17999999999995</v>
      </c>
      <c r="H11" s="65">
        <f t="shared" si="0"/>
        <v>29519237.300000001</v>
      </c>
      <c r="I11" s="626">
        <f t="shared" si="1"/>
        <v>28187255.32</v>
      </c>
      <c r="J11" s="610">
        <f t="shared" si="3"/>
        <v>1.0369999999999999</v>
      </c>
      <c r="K11" s="65">
        <f t="shared" si="2"/>
        <v>27181143.780000001</v>
      </c>
      <c r="N11" s="65">
        <v>505.47</v>
      </c>
    </row>
    <row r="12" spans="1:14" ht="12.75" x14ac:dyDescent="0.2">
      <c r="A12" s="89" t="s">
        <v>1443</v>
      </c>
      <c r="B12" s="90" t="s">
        <v>1075</v>
      </c>
      <c r="C12" s="623">
        <v>70727</v>
      </c>
      <c r="D12" s="91">
        <v>1.0739000000000001</v>
      </c>
      <c r="E12" s="91">
        <v>1</v>
      </c>
      <c r="F12" s="92">
        <v>568.6</v>
      </c>
      <c r="G12" s="75">
        <v>542.95000000000005</v>
      </c>
      <c r="H12" s="65">
        <f t="shared" si="0"/>
        <v>40215372.200000003</v>
      </c>
      <c r="I12" s="626">
        <f t="shared" si="1"/>
        <v>38401224.649999999</v>
      </c>
      <c r="J12" s="610">
        <f t="shared" si="3"/>
        <v>1.0649999999999999</v>
      </c>
      <c r="K12" s="65">
        <f t="shared" si="2"/>
        <v>36067233.649999999</v>
      </c>
      <c r="N12" s="65">
        <v>509.95</v>
      </c>
    </row>
    <row r="13" spans="1:14" ht="12.75" x14ac:dyDescent="0.2">
      <c r="A13" s="89" t="s">
        <v>1087</v>
      </c>
      <c r="B13" s="90" t="s">
        <v>2631</v>
      </c>
      <c r="C13" s="623">
        <v>1619</v>
      </c>
      <c r="D13" s="91">
        <v>0.94730000000000003</v>
      </c>
      <c r="E13" s="91">
        <v>1</v>
      </c>
      <c r="F13" s="92">
        <v>501.57</v>
      </c>
      <c r="G13" s="75">
        <v>478.94</v>
      </c>
      <c r="H13" s="65">
        <f t="shared" si="0"/>
        <v>812041.83</v>
      </c>
      <c r="I13" s="626">
        <f t="shared" si="1"/>
        <v>775403.86</v>
      </c>
      <c r="J13" s="610">
        <f t="shared" si="3"/>
        <v>1.0620000000000001</v>
      </c>
      <c r="K13" s="65">
        <f t="shared" si="2"/>
        <v>729829.01</v>
      </c>
      <c r="N13" s="65">
        <v>450.79</v>
      </c>
    </row>
    <row r="14" spans="1:14" ht="12.75" x14ac:dyDescent="0.2">
      <c r="A14" s="89" t="s">
        <v>1089</v>
      </c>
      <c r="B14" s="90" t="s">
        <v>1090</v>
      </c>
      <c r="C14" s="623">
        <v>21619</v>
      </c>
      <c r="D14" s="91">
        <v>0.9798</v>
      </c>
      <c r="E14" s="91">
        <v>1</v>
      </c>
      <c r="F14" s="92">
        <v>518.77</v>
      </c>
      <c r="G14" s="75">
        <v>495.36</v>
      </c>
      <c r="H14" s="65">
        <f t="shared" si="0"/>
        <v>11215288.630000001</v>
      </c>
      <c r="I14" s="626">
        <f t="shared" si="1"/>
        <v>10709187.84</v>
      </c>
      <c r="J14" s="610">
        <f t="shared" si="3"/>
        <v>1.046</v>
      </c>
      <c r="K14" s="65">
        <f t="shared" si="2"/>
        <v>10241568.869999999</v>
      </c>
      <c r="N14" s="65">
        <v>473.73</v>
      </c>
    </row>
    <row r="15" spans="1:14" ht="12.75" x14ac:dyDescent="0.2">
      <c r="A15" s="89" t="s">
        <v>1091</v>
      </c>
      <c r="B15" s="90" t="s">
        <v>1092</v>
      </c>
      <c r="C15" s="623">
        <v>14513</v>
      </c>
      <c r="D15" s="91">
        <v>0.96660000000000001</v>
      </c>
      <c r="E15" s="91">
        <v>1</v>
      </c>
      <c r="F15" s="92">
        <v>511.79</v>
      </c>
      <c r="G15" s="75">
        <v>488.7</v>
      </c>
      <c r="H15" s="65">
        <f t="shared" si="0"/>
        <v>7427608.2699999996</v>
      </c>
      <c r="I15" s="626">
        <f t="shared" si="1"/>
        <v>7092503.0999999996</v>
      </c>
      <c r="J15" s="610">
        <f t="shared" si="3"/>
        <v>1.0589999999999999</v>
      </c>
      <c r="K15" s="65">
        <f t="shared" si="2"/>
        <v>6697749.5</v>
      </c>
      <c r="N15" s="65">
        <v>461.5</v>
      </c>
    </row>
    <row r="16" spans="1:14" ht="12.75" x14ac:dyDescent="0.2">
      <c r="A16" s="89" t="s">
        <v>1085</v>
      </c>
      <c r="B16" s="90" t="s">
        <v>1086</v>
      </c>
      <c r="C16" s="623">
        <v>30022</v>
      </c>
      <c r="D16" s="91">
        <v>0.98819999999999997</v>
      </c>
      <c r="E16" s="91">
        <v>1</v>
      </c>
      <c r="F16" s="92">
        <v>523.22</v>
      </c>
      <c r="G16" s="75">
        <v>499.61</v>
      </c>
      <c r="H16" s="65">
        <f t="shared" si="0"/>
        <v>15708110.84</v>
      </c>
      <c r="I16" s="626">
        <f t="shared" si="1"/>
        <v>14999291.42</v>
      </c>
      <c r="J16" s="610">
        <f t="shared" si="3"/>
        <v>1.0509999999999999</v>
      </c>
      <c r="K16" s="65">
        <f t="shared" si="2"/>
        <v>14276061.439999999</v>
      </c>
      <c r="N16" s="65">
        <v>475.52</v>
      </c>
    </row>
    <row r="17" spans="1:14" ht="12.75" x14ac:dyDescent="0.2">
      <c r="A17" s="89" t="s">
        <v>1095</v>
      </c>
      <c r="B17" s="90" t="s">
        <v>1096</v>
      </c>
      <c r="C17" s="623">
        <v>118100</v>
      </c>
      <c r="D17" s="91">
        <v>1.0483</v>
      </c>
      <c r="E17" s="91">
        <v>1</v>
      </c>
      <c r="F17" s="92">
        <v>555.04</v>
      </c>
      <c r="G17" s="75">
        <v>530</v>
      </c>
      <c r="H17" s="65">
        <f t="shared" si="0"/>
        <v>65550224</v>
      </c>
      <c r="I17" s="626">
        <f t="shared" si="1"/>
        <v>62593000</v>
      </c>
      <c r="J17" s="610">
        <f t="shared" si="3"/>
        <v>1.0429999999999999</v>
      </c>
      <c r="K17" s="65">
        <f t="shared" si="2"/>
        <v>60039678</v>
      </c>
      <c r="N17" s="65">
        <v>508.38</v>
      </c>
    </row>
    <row r="18" spans="1:14" ht="12.75" x14ac:dyDescent="0.2">
      <c r="A18" s="89" t="s">
        <v>1103</v>
      </c>
      <c r="B18" s="90" t="s">
        <v>2632</v>
      </c>
      <c r="C18" s="623">
        <v>83250</v>
      </c>
      <c r="D18" s="91">
        <v>1.0129999999999999</v>
      </c>
      <c r="E18" s="91">
        <v>1.35</v>
      </c>
      <c r="F18" s="92">
        <v>724.08</v>
      </c>
      <c r="G18" s="75">
        <v>691.41</v>
      </c>
      <c r="H18" s="806">
        <f t="shared" si="0"/>
        <v>60279660</v>
      </c>
      <c r="I18" s="807">
        <f t="shared" si="1"/>
        <v>57559882.5</v>
      </c>
      <c r="J18" s="808">
        <f t="shared" si="3"/>
        <v>0.97499999999999998</v>
      </c>
      <c r="K18" s="806">
        <f t="shared" si="2"/>
        <v>59061712.5</v>
      </c>
      <c r="L18" s="806">
        <f>K18/1.45*1.35</f>
        <v>54988490.948275901</v>
      </c>
      <c r="M18" s="806">
        <f>I18-K18</f>
        <v>-1501830</v>
      </c>
      <c r="N18" s="806">
        <v>709.45</v>
      </c>
    </row>
    <row r="19" spans="1:14" ht="12.75" x14ac:dyDescent="0.2">
      <c r="A19" s="89" t="s">
        <v>1105</v>
      </c>
      <c r="B19" s="90" t="s">
        <v>1106</v>
      </c>
      <c r="C19" s="623">
        <v>24627</v>
      </c>
      <c r="D19" s="91">
        <v>1.0001</v>
      </c>
      <c r="E19" s="91">
        <v>1</v>
      </c>
      <c r="F19" s="92">
        <v>529.52</v>
      </c>
      <c r="G19" s="75">
        <v>505.63</v>
      </c>
      <c r="H19" s="65">
        <f t="shared" si="0"/>
        <v>13040489.039999999</v>
      </c>
      <c r="I19" s="626">
        <f t="shared" si="1"/>
        <v>12452150.01</v>
      </c>
      <c r="J19" s="610">
        <f t="shared" si="3"/>
        <v>1.0509999999999999</v>
      </c>
      <c r="K19" s="65">
        <f t="shared" si="2"/>
        <v>11848295.970000001</v>
      </c>
      <c r="L19" s="65">
        <f>L18*1.037</f>
        <v>57023065.113362104</v>
      </c>
      <c r="N19" s="65">
        <v>481.11</v>
      </c>
    </row>
    <row r="20" spans="1:14" ht="12.75" x14ac:dyDescent="0.2">
      <c r="A20" s="89" t="s">
        <v>1107</v>
      </c>
      <c r="B20" s="90" t="s">
        <v>2633</v>
      </c>
      <c r="C20" s="623">
        <v>703</v>
      </c>
      <c r="D20" s="91">
        <v>1.0508</v>
      </c>
      <c r="E20" s="91">
        <v>1</v>
      </c>
      <c r="F20" s="92">
        <v>556.37</v>
      </c>
      <c r="G20" s="75">
        <v>531.27</v>
      </c>
      <c r="H20" s="65">
        <f t="shared" si="0"/>
        <v>391128.11</v>
      </c>
      <c r="I20" s="626">
        <f t="shared" si="1"/>
        <v>373482.81</v>
      </c>
      <c r="J20" s="610">
        <f t="shared" si="3"/>
        <v>1.0069999999999999</v>
      </c>
      <c r="K20" s="65">
        <f t="shared" si="2"/>
        <v>370797.35</v>
      </c>
      <c r="N20" s="65">
        <v>527.45000000000005</v>
      </c>
    </row>
    <row r="21" spans="1:14" ht="12.75" x14ac:dyDescent="0.2">
      <c r="A21" s="89" t="s">
        <v>1109</v>
      </c>
      <c r="B21" s="90" t="s">
        <v>1110</v>
      </c>
      <c r="C21" s="623">
        <v>7565</v>
      </c>
      <c r="D21" s="91">
        <v>0.98260000000000003</v>
      </c>
      <c r="E21" s="91">
        <v>0.9</v>
      </c>
      <c r="F21" s="92">
        <v>468.23</v>
      </c>
      <c r="G21" s="75">
        <v>447.11</v>
      </c>
      <c r="H21" s="65">
        <f t="shared" si="0"/>
        <v>3542159.95</v>
      </c>
      <c r="I21" s="626">
        <f t="shared" si="1"/>
        <v>3382387.15</v>
      </c>
      <c r="J21" s="610">
        <f t="shared" si="3"/>
        <v>1.0429999999999999</v>
      </c>
      <c r="K21" s="65">
        <f t="shared" si="2"/>
        <v>3244250.25</v>
      </c>
      <c r="N21" s="65">
        <v>428.85</v>
      </c>
    </row>
    <row r="22" spans="1:14" ht="12.75" x14ac:dyDescent="0.2">
      <c r="A22" s="89" t="s">
        <v>1111</v>
      </c>
      <c r="B22" s="90" t="s">
        <v>1112</v>
      </c>
      <c r="C22" s="623">
        <v>54657</v>
      </c>
      <c r="D22" s="91">
        <v>1.0159</v>
      </c>
      <c r="E22" s="91">
        <v>1</v>
      </c>
      <c r="F22" s="92">
        <v>537.89</v>
      </c>
      <c r="G22" s="75">
        <v>513.62</v>
      </c>
      <c r="H22" s="65">
        <f t="shared" si="0"/>
        <v>29399453.73</v>
      </c>
      <c r="I22" s="626">
        <f t="shared" si="1"/>
        <v>28072928.34</v>
      </c>
      <c r="J22" s="610">
        <f t="shared" si="3"/>
        <v>1.0469999999999999</v>
      </c>
      <c r="K22" s="65">
        <f t="shared" si="2"/>
        <v>26810351.640000001</v>
      </c>
      <c r="N22" s="65">
        <v>490.52</v>
      </c>
    </row>
    <row r="23" spans="1:14" ht="12.75" x14ac:dyDescent="0.2">
      <c r="A23" s="89" t="s">
        <v>1115</v>
      </c>
      <c r="B23" s="90" t="s">
        <v>1116</v>
      </c>
      <c r="C23" s="623">
        <v>22233</v>
      </c>
      <c r="D23" s="91">
        <v>1.0185999999999999</v>
      </c>
      <c r="E23" s="91">
        <v>0.9</v>
      </c>
      <c r="F23" s="92">
        <v>485.39</v>
      </c>
      <c r="G23" s="75">
        <v>463.49</v>
      </c>
      <c r="H23" s="65">
        <f t="shared" si="0"/>
        <v>10791675.869999999</v>
      </c>
      <c r="I23" s="626">
        <f t="shared" si="1"/>
        <v>10304773.17</v>
      </c>
      <c r="J23" s="610">
        <f t="shared" si="3"/>
        <v>1.0469999999999999</v>
      </c>
      <c r="K23" s="65">
        <f t="shared" si="2"/>
        <v>9837657.8399999999</v>
      </c>
      <c r="N23" s="65">
        <v>442.48</v>
      </c>
    </row>
    <row r="24" spans="1:14" ht="12.75" x14ac:dyDescent="0.2">
      <c r="A24" s="89" t="s">
        <v>1117</v>
      </c>
      <c r="B24" s="90" t="s">
        <v>1118</v>
      </c>
      <c r="C24" s="623">
        <v>17452</v>
      </c>
      <c r="D24" s="91">
        <v>1.0114000000000001</v>
      </c>
      <c r="E24" s="91">
        <v>0.9</v>
      </c>
      <c r="F24" s="92">
        <v>481.96</v>
      </c>
      <c r="G24" s="75">
        <v>460.22</v>
      </c>
      <c r="H24" s="65">
        <f t="shared" si="0"/>
        <v>8411165.9199999999</v>
      </c>
      <c r="I24" s="626">
        <f t="shared" si="1"/>
        <v>8031759.4400000004</v>
      </c>
      <c r="J24" s="610">
        <f t="shared" si="3"/>
        <v>1.042</v>
      </c>
      <c r="K24" s="65">
        <f t="shared" si="2"/>
        <v>7711515.2400000002</v>
      </c>
      <c r="N24" s="65">
        <v>441.87</v>
      </c>
    </row>
    <row r="25" spans="1:14" ht="12.75" x14ac:dyDescent="0.2">
      <c r="A25" s="89" t="s">
        <v>1119</v>
      </c>
      <c r="B25" s="90" t="s">
        <v>1120</v>
      </c>
      <c r="C25" s="623">
        <v>19544</v>
      </c>
      <c r="D25" s="91">
        <v>1.0194000000000001</v>
      </c>
      <c r="E25" s="91">
        <v>0.9</v>
      </c>
      <c r="F25" s="92">
        <v>485.77</v>
      </c>
      <c r="G25" s="75">
        <v>463.85</v>
      </c>
      <c r="H25" s="65">
        <f t="shared" si="0"/>
        <v>9493888.8800000008</v>
      </c>
      <c r="I25" s="626">
        <f t="shared" si="1"/>
        <v>9065484.4000000004</v>
      </c>
      <c r="J25" s="610">
        <f t="shared" si="3"/>
        <v>1.0429999999999999</v>
      </c>
      <c r="K25" s="65">
        <f t="shared" si="2"/>
        <v>8687698.8800000008</v>
      </c>
      <c r="N25" s="65">
        <v>444.52</v>
      </c>
    </row>
    <row r="26" spans="1:14" ht="12.75" x14ac:dyDescent="0.2">
      <c r="A26" s="89" t="s">
        <v>1121</v>
      </c>
      <c r="B26" s="90" t="s">
        <v>1122</v>
      </c>
      <c r="C26" s="623">
        <v>12387</v>
      </c>
      <c r="D26" s="91">
        <v>0.9899</v>
      </c>
      <c r="E26" s="91">
        <v>0.9</v>
      </c>
      <c r="F26" s="92">
        <v>471.71</v>
      </c>
      <c r="G26" s="75">
        <v>450.43</v>
      </c>
      <c r="H26" s="65">
        <f t="shared" si="0"/>
        <v>5843071.7699999996</v>
      </c>
      <c r="I26" s="626">
        <f t="shared" si="1"/>
        <v>5579476.4100000001</v>
      </c>
      <c r="J26" s="610">
        <f t="shared" si="3"/>
        <v>1.0469999999999999</v>
      </c>
      <c r="K26" s="65">
        <f t="shared" si="2"/>
        <v>5328268.05</v>
      </c>
      <c r="N26" s="65">
        <v>430.15</v>
      </c>
    </row>
    <row r="27" spans="1:14" ht="12.75" x14ac:dyDescent="0.2">
      <c r="A27" s="89" t="s">
        <v>1123</v>
      </c>
      <c r="B27" s="90" t="s">
        <v>1124</v>
      </c>
      <c r="C27" s="623">
        <v>15615</v>
      </c>
      <c r="D27" s="91">
        <v>0.97470000000000001</v>
      </c>
      <c r="E27" s="91">
        <v>0.9</v>
      </c>
      <c r="F27" s="92">
        <v>464.47</v>
      </c>
      <c r="G27" s="75">
        <v>443.51</v>
      </c>
      <c r="H27" s="65">
        <f t="shared" si="0"/>
        <v>7252699.0499999998</v>
      </c>
      <c r="I27" s="626">
        <f t="shared" si="1"/>
        <v>6925408.6500000004</v>
      </c>
      <c r="J27" s="610">
        <f t="shared" si="3"/>
        <v>1.052</v>
      </c>
      <c r="K27" s="65">
        <f t="shared" si="2"/>
        <v>6585626.25</v>
      </c>
      <c r="N27" s="65">
        <v>421.75</v>
      </c>
    </row>
    <row r="28" spans="1:14" ht="12.75" x14ac:dyDescent="0.2">
      <c r="A28" s="89" t="s">
        <v>1125</v>
      </c>
      <c r="B28" s="90" t="s">
        <v>1126</v>
      </c>
      <c r="C28" s="623">
        <v>13400</v>
      </c>
      <c r="D28" s="91">
        <v>0.99529999999999996</v>
      </c>
      <c r="E28" s="91">
        <v>0.9</v>
      </c>
      <c r="F28" s="92">
        <v>474.28</v>
      </c>
      <c r="G28" s="75">
        <v>452.88</v>
      </c>
      <c r="H28" s="65">
        <f t="shared" si="0"/>
        <v>6355352</v>
      </c>
      <c r="I28" s="626">
        <f t="shared" si="1"/>
        <v>6068592</v>
      </c>
      <c r="J28" s="610">
        <f t="shared" si="3"/>
        <v>1.048</v>
      </c>
      <c r="K28" s="65">
        <f t="shared" si="2"/>
        <v>5788264</v>
      </c>
      <c r="N28" s="65">
        <v>431.96</v>
      </c>
    </row>
    <row r="29" spans="1:14" ht="12.75" x14ac:dyDescent="0.2">
      <c r="A29" s="89" t="s">
        <v>1127</v>
      </c>
      <c r="B29" s="90" t="s">
        <v>1128</v>
      </c>
      <c r="C29" s="623">
        <v>42573</v>
      </c>
      <c r="D29" s="91">
        <v>1.0084</v>
      </c>
      <c r="E29" s="91">
        <v>0.9</v>
      </c>
      <c r="F29" s="92">
        <v>480.53</v>
      </c>
      <c r="G29" s="75">
        <v>458.85</v>
      </c>
      <c r="H29" s="65">
        <f t="shared" si="0"/>
        <v>20457603.690000001</v>
      </c>
      <c r="I29" s="626">
        <f t="shared" si="1"/>
        <v>19534621.050000001</v>
      </c>
      <c r="J29" s="610">
        <f t="shared" si="3"/>
        <v>1.0429999999999999</v>
      </c>
      <c r="K29" s="65">
        <f t="shared" si="2"/>
        <v>18738080.219999999</v>
      </c>
      <c r="N29" s="65">
        <v>440.14</v>
      </c>
    </row>
    <row r="30" spans="1:14" ht="12.75" x14ac:dyDescent="0.2">
      <c r="A30" s="89" t="s">
        <v>1129</v>
      </c>
      <c r="B30" s="90" t="s">
        <v>1130</v>
      </c>
      <c r="C30" s="623">
        <v>12543</v>
      </c>
      <c r="D30" s="91">
        <v>0.99339999999999995</v>
      </c>
      <c r="E30" s="91">
        <v>0.9</v>
      </c>
      <c r="F30" s="92">
        <v>473.38</v>
      </c>
      <c r="G30" s="75">
        <v>452.02</v>
      </c>
      <c r="H30" s="65">
        <f t="shared" si="0"/>
        <v>5937605.3399999999</v>
      </c>
      <c r="I30" s="626">
        <f t="shared" si="1"/>
        <v>5669686.8600000003</v>
      </c>
      <c r="J30" s="610">
        <f t="shared" si="3"/>
        <v>1.0509999999999999</v>
      </c>
      <c r="K30" s="65">
        <f t="shared" si="2"/>
        <v>5394995.1600000001</v>
      </c>
      <c r="N30" s="65">
        <v>430.12</v>
      </c>
    </row>
    <row r="31" spans="1:14" ht="12.75" x14ac:dyDescent="0.2">
      <c r="A31" s="89" t="s">
        <v>1131</v>
      </c>
      <c r="B31" s="90" t="s">
        <v>1132</v>
      </c>
      <c r="C31" s="623">
        <v>13291</v>
      </c>
      <c r="D31" s="91">
        <v>1.0219</v>
      </c>
      <c r="E31" s="91">
        <v>0.9</v>
      </c>
      <c r="F31" s="92">
        <v>486.96</v>
      </c>
      <c r="G31" s="75">
        <v>464.99</v>
      </c>
      <c r="H31" s="65">
        <f t="shared" si="0"/>
        <v>6472185.3600000003</v>
      </c>
      <c r="I31" s="626">
        <f t="shared" si="1"/>
        <v>6180182.0899999999</v>
      </c>
      <c r="J31" s="610">
        <f t="shared" si="3"/>
        <v>1.036</v>
      </c>
      <c r="K31" s="65">
        <f t="shared" si="2"/>
        <v>5965133.71</v>
      </c>
      <c r="N31" s="65">
        <v>448.81</v>
      </c>
    </row>
    <row r="32" spans="1:14" ht="12.75" x14ac:dyDescent="0.2">
      <c r="A32" s="89" t="s">
        <v>1133</v>
      </c>
      <c r="B32" s="90" t="s">
        <v>1134</v>
      </c>
      <c r="C32" s="623">
        <v>21565</v>
      </c>
      <c r="D32" s="91">
        <v>1.0004999999999999</v>
      </c>
      <c r="E32" s="91">
        <v>0.9</v>
      </c>
      <c r="F32" s="92">
        <v>476.76</v>
      </c>
      <c r="G32" s="75">
        <v>455.25</v>
      </c>
      <c r="H32" s="65">
        <f t="shared" si="0"/>
        <v>10281329.4</v>
      </c>
      <c r="I32" s="626">
        <f t="shared" si="1"/>
        <v>9817466.25</v>
      </c>
      <c r="J32" s="610">
        <f t="shared" si="3"/>
        <v>1.048</v>
      </c>
      <c r="K32" s="65">
        <f t="shared" si="2"/>
        <v>9370423.8000000007</v>
      </c>
      <c r="N32" s="65">
        <v>434.52</v>
      </c>
    </row>
    <row r="33" spans="1:14" ht="12.75" x14ac:dyDescent="0.2">
      <c r="A33" s="89" t="s">
        <v>1135</v>
      </c>
      <c r="B33" s="90" t="s">
        <v>1136</v>
      </c>
      <c r="C33" s="623">
        <v>15047</v>
      </c>
      <c r="D33" s="91">
        <v>1.0024</v>
      </c>
      <c r="E33" s="91">
        <v>0.9</v>
      </c>
      <c r="F33" s="92">
        <v>477.67</v>
      </c>
      <c r="G33" s="75">
        <v>456.12</v>
      </c>
      <c r="H33" s="65">
        <f t="shared" si="0"/>
        <v>7187500.4900000002</v>
      </c>
      <c r="I33" s="626">
        <f t="shared" si="1"/>
        <v>6863237.6399999997</v>
      </c>
      <c r="J33" s="610">
        <f t="shared" si="3"/>
        <v>1.0469999999999999</v>
      </c>
      <c r="K33" s="65">
        <f t="shared" si="2"/>
        <v>6557181.6600000001</v>
      </c>
      <c r="N33" s="65">
        <v>435.78</v>
      </c>
    </row>
    <row r="34" spans="1:14" ht="12.75" x14ac:dyDescent="0.2">
      <c r="A34" s="89" t="s">
        <v>1137</v>
      </c>
      <c r="B34" s="90" t="s">
        <v>1138</v>
      </c>
      <c r="C34" s="623">
        <v>17012</v>
      </c>
      <c r="D34" s="91">
        <v>1.0106999999999999</v>
      </c>
      <c r="E34" s="91">
        <v>0.9</v>
      </c>
      <c r="F34" s="92">
        <v>481.62</v>
      </c>
      <c r="G34" s="75">
        <v>459.89</v>
      </c>
      <c r="H34" s="65">
        <f t="shared" si="0"/>
        <v>8193319.4400000004</v>
      </c>
      <c r="I34" s="626">
        <f t="shared" si="1"/>
        <v>7823648.6799999997</v>
      </c>
      <c r="J34" s="610">
        <f t="shared" si="3"/>
        <v>1.042</v>
      </c>
      <c r="K34" s="65">
        <f t="shared" si="2"/>
        <v>7509096.7999999998</v>
      </c>
      <c r="N34" s="65">
        <v>441.4</v>
      </c>
    </row>
    <row r="35" spans="1:14" ht="12.75" x14ac:dyDescent="0.2">
      <c r="A35" s="89" t="s">
        <v>1139</v>
      </c>
      <c r="B35" s="90" t="s">
        <v>1140</v>
      </c>
      <c r="C35" s="623">
        <v>36775</v>
      </c>
      <c r="D35" s="91">
        <v>0.99939999999999996</v>
      </c>
      <c r="E35" s="91">
        <v>0.9</v>
      </c>
      <c r="F35" s="92">
        <v>476.24</v>
      </c>
      <c r="G35" s="75">
        <v>454.75</v>
      </c>
      <c r="H35" s="65">
        <f t="shared" si="0"/>
        <v>17513726</v>
      </c>
      <c r="I35" s="626">
        <f t="shared" si="1"/>
        <v>16723431.25</v>
      </c>
      <c r="J35" s="610">
        <f t="shared" si="3"/>
        <v>1.0449999999999999</v>
      </c>
      <c r="K35" s="65">
        <f t="shared" si="2"/>
        <v>16001905.75</v>
      </c>
      <c r="N35" s="65">
        <v>435.13</v>
      </c>
    </row>
    <row r="36" spans="1:14" ht="12.75" x14ac:dyDescent="0.2">
      <c r="A36" s="89" t="s">
        <v>1143</v>
      </c>
      <c r="B36" s="90" t="s">
        <v>1144</v>
      </c>
      <c r="C36" s="623">
        <v>15045</v>
      </c>
      <c r="D36" s="91">
        <v>0.98780000000000001</v>
      </c>
      <c r="E36" s="91">
        <v>0.9</v>
      </c>
      <c r="F36" s="92">
        <v>470.71</v>
      </c>
      <c r="G36" s="75">
        <v>449.47</v>
      </c>
      <c r="H36" s="65">
        <f t="shared" si="0"/>
        <v>7081831.9500000002</v>
      </c>
      <c r="I36" s="626">
        <f t="shared" si="1"/>
        <v>6762276.1500000004</v>
      </c>
      <c r="J36" s="610">
        <f t="shared" si="3"/>
        <v>1.0509999999999999</v>
      </c>
      <c r="K36" s="65">
        <f t="shared" si="2"/>
        <v>6432339.2999999998</v>
      </c>
      <c r="N36" s="65">
        <v>427.54</v>
      </c>
    </row>
    <row r="37" spans="1:14" ht="12.75" x14ac:dyDescent="0.2">
      <c r="A37" s="89" t="s">
        <v>1145</v>
      </c>
      <c r="B37" s="90" t="s">
        <v>1146</v>
      </c>
      <c r="C37" s="623">
        <v>9301</v>
      </c>
      <c r="D37" s="91">
        <v>0.9869</v>
      </c>
      <c r="E37" s="91">
        <v>0.9</v>
      </c>
      <c r="F37" s="92">
        <v>470.28</v>
      </c>
      <c r="G37" s="75">
        <v>449.06</v>
      </c>
      <c r="H37" s="65">
        <f t="shared" ref="H37:H68" si="4">C37*F37</f>
        <v>4374074.28</v>
      </c>
      <c r="I37" s="626">
        <f t="shared" ref="I37:I68" si="5">C37*G37</f>
        <v>4176707.06</v>
      </c>
      <c r="J37" s="610">
        <f t="shared" si="3"/>
        <v>1.052</v>
      </c>
      <c r="K37" s="65">
        <f t="shared" ref="K37:K68" si="6">C37*N37</f>
        <v>3970875.93</v>
      </c>
      <c r="N37" s="65">
        <v>426.93</v>
      </c>
    </row>
    <row r="38" spans="1:14" ht="12.75" x14ac:dyDescent="0.2">
      <c r="A38" s="89" t="s">
        <v>1147</v>
      </c>
      <c r="B38" s="90" t="s">
        <v>1148</v>
      </c>
      <c r="C38" s="623">
        <v>25912</v>
      </c>
      <c r="D38" s="91">
        <v>1.0138</v>
      </c>
      <c r="E38" s="91">
        <v>0.9</v>
      </c>
      <c r="F38" s="92">
        <v>483.1</v>
      </c>
      <c r="G38" s="75">
        <v>461.3</v>
      </c>
      <c r="H38" s="65">
        <f t="shared" si="4"/>
        <v>12518087.199999999</v>
      </c>
      <c r="I38" s="626">
        <f t="shared" si="5"/>
        <v>11953205.6</v>
      </c>
      <c r="J38" s="610">
        <f t="shared" si="3"/>
        <v>1.0449999999999999</v>
      </c>
      <c r="K38" s="65">
        <f t="shared" si="6"/>
        <v>11436002.08</v>
      </c>
      <c r="N38" s="65">
        <v>441.34</v>
      </c>
    </row>
    <row r="39" spans="1:14" ht="12.75" x14ac:dyDescent="0.2">
      <c r="A39" s="89" t="s">
        <v>1149</v>
      </c>
      <c r="B39" s="90" t="s">
        <v>1150</v>
      </c>
      <c r="C39" s="623">
        <v>25446</v>
      </c>
      <c r="D39" s="91">
        <v>1.0007999999999999</v>
      </c>
      <c r="E39" s="91">
        <v>0.9</v>
      </c>
      <c r="F39" s="92">
        <v>476.9</v>
      </c>
      <c r="G39" s="75">
        <v>455.38</v>
      </c>
      <c r="H39" s="65">
        <f t="shared" si="4"/>
        <v>12135197.4</v>
      </c>
      <c r="I39" s="626">
        <f t="shared" si="5"/>
        <v>11587599.48</v>
      </c>
      <c r="J39" s="610">
        <f t="shared" si="3"/>
        <v>1.052</v>
      </c>
      <c r="K39" s="65">
        <f t="shared" si="6"/>
        <v>11011756.5</v>
      </c>
      <c r="N39" s="65">
        <v>432.75</v>
      </c>
    </row>
    <row r="40" spans="1:14" ht="12.75" x14ac:dyDescent="0.2">
      <c r="A40" s="89" t="s">
        <v>1151</v>
      </c>
      <c r="B40" s="90" t="s">
        <v>1152</v>
      </c>
      <c r="C40" s="623">
        <v>17891</v>
      </c>
      <c r="D40" s="91">
        <v>0.999</v>
      </c>
      <c r="E40" s="91">
        <v>0.9</v>
      </c>
      <c r="F40" s="92">
        <v>476.05</v>
      </c>
      <c r="G40" s="75">
        <v>454.57</v>
      </c>
      <c r="H40" s="65">
        <f t="shared" si="4"/>
        <v>8517010.5500000007</v>
      </c>
      <c r="I40" s="626">
        <f t="shared" si="5"/>
        <v>8132711.8700000001</v>
      </c>
      <c r="J40" s="610">
        <f t="shared" si="3"/>
        <v>1.0489999999999999</v>
      </c>
      <c r="K40" s="65">
        <f t="shared" si="6"/>
        <v>7755390.6799999997</v>
      </c>
      <c r="N40" s="65">
        <v>433.48</v>
      </c>
    </row>
    <row r="41" spans="1:14" ht="12.75" x14ac:dyDescent="0.2">
      <c r="A41" s="89" t="s">
        <v>1153</v>
      </c>
      <c r="B41" s="90" t="s">
        <v>1154</v>
      </c>
      <c r="C41" s="623">
        <v>58318</v>
      </c>
      <c r="D41" s="91">
        <v>0.98950000000000005</v>
      </c>
      <c r="E41" s="91">
        <v>0.9</v>
      </c>
      <c r="F41" s="92">
        <v>471.52</v>
      </c>
      <c r="G41" s="75">
        <v>450.25</v>
      </c>
      <c r="H41" s="65">
        <f t="shared" si="4"/>
        <v>27498103.359999999</v>
      </c>
      <c r="I41" s="626">
        <f t="shared" si="5"/>
        <v>26257679.5</v>
      </c>
      <c r="J41" s="610">
        <f t="shared" si="3"/>
        <v>1.054</v>
      </c>
      <c r="K41" s="65">
        <f t="shared" si="6"/>
        <v>24904118.719999999</v>
      </c>
      <c r="N41" s="65">
        <v>427.04</v>
      </c>
    </row>
    <row r="42" spans="1:14" ht="12.75" x14ac:dyDescent="0.2">
      <c r="A42" s="89" t="s">
        <v>1155</v>
      </c>
      <c r="B42" s="90" t="s">
        <v>1156</v>
      </c>
      <c r="C42" s="623">
        <v>23322</v>
      </c>
      <c r="D42" s="91">
        <v>1.0177</v>
      </c>
      <c r="E42" s="91">
        <v>0.9</v>
      </c>
      <c r="F42" s="92">
        <v>484.96</v>
      </c>
      <c r="G42" s="75">
        <v>463.08</v>
      </c>
      <c r="H42" s="65">
        <f t="shared" si="4"/>
        <v>11310237.119999999</v>
      </c>
      <c r="I42" s="626">
        <f t="shared" si="5"/>
        <v>10799951.76</v>
      </c>
      <c r="J42" s="610">
        <f t="shared" si="3"/>
        <v>1.0369999999999999</v>
      </c>
      <c r="K42" s="65">
        <f t="shared" si="6"/>
        <v>10417704.18</v>
      </c>
      <c r="N42" s="65">
        <v>446.69</v>
      </c>
    </row>
    <row r="43" spans="1:14" ht="12.75" x14ac:dyDescent="0.2">
      <c r="A43" s="89" t="s">
        <v>1157</v>
      </c>
      <c r="B43" s="90" t="s">
        <v>1158</v>
      </c>
      <c r="C43" s="623">
        <v>21120</v>
      </c>
      <c r="D43" s="91">
        <v>0.99429999999999996</v>
      </c>
      <c r="E43" s="91">
        <v>0.9</v>
      </c>
      <c r="F43" s="92">
        <v>473.81</v>
      </c>
      <c r="G43" s="75">
        <v>452.43</v>
      </c>
      <c r="H43" s="65">
        <f t="shared" si="4"/>
        <v>10006867.199999999</v>
      </c>
      <c r="I43" s="626">
        <f t="shared" si="5"/>
        <v>9555321.5999999996</v>
      </c>
      <c r="J43" s="610">
        <f t="shared" si="3"/>
        <v>1.0489999999999999</v>
      </c>
      <c r="K43" s="65">
        <f t="shared" si="6"/>
        <v>9105254.4000000004</v>
      </c>
      <c r="N43" s="65">
        <v>431.12</v>
      </c>
    </row>
    <row r="44" spans="1:14" ht="12.75" x14ac:dyDescent="0.2">
      <c r="A44" s="89" t="s">
        <v>1159</v>
      </c>
      <c r="B44" s="90" t="s">
        <v>1160</v>
      </c>
      <c r="C44" s="623">
        <v>9915</v>
      </c>
      <c r="D44" s="91">
        <v>0.97899999999999998</v>
      </c>
      <c r="E44" s="91">
        <v>0.9</v>
      </c>
      <c r="F44" s="92">
        <v>466.52</v>
      </c>
      <c r="G44" s="75">
        <v>445.47</v>
      </c>
      <c r="H44" s="65">
        <f t="shared" si="4"/>
        <v>4625545.8</v>
      </c>
      <c r="I44" s="626">
        <f t="shared" si="5"/>
        <v>4416835.05</v>
      </c>
      <c r="J44" s="610">
        <f t="shared" si="3"/>
        <v>1.0589999999999999</v>
      </c>
      <c r="K44" s="65">
        <f t="shared" si="6"/>
        <v>4169455.8</v>
      </c>
      <c r="N44" s="65">
        <v>420.52</v>
      </c>
    </row>
    <row r="45" spans="1:14" ht="12.75" x14ac:dyDescent="0.2">
      <c r="A45" s="89" t="s">
        <v>1161</v>
      </c>
      <c r="B45" s="90" t="s">
        <v>1162</v>
      </c>
      <c r="C45" s="623">
        <v>20010</v>
      </c>
      <c r="D45" s="91">
        <v>1.0009999999999999</v>
      </c>
      <c r="E45" s="91">
        <v>0.9</v>
      </c>
      <c r="F45" s="92">
        <v>477</v>
      </c>
      <c r="G45" s="75">
        <v>455.48</v>
      </c>
      <c r="H45" s="65">
        <f t="shared" si="4"/>
        <v>9544770</v>
      </c>
      <c r="I45" s="626">
        <f t="shared" si="5"/>
        <v>9114154.8000000007</v>
      </c>
      <c r="J45" s="610">
        <f t="shared" si="3"/>
        <v>1.052</v>
      </c>
      <c r="K45" s="65">
        <f t="shared" si="6"/>
        <v>8659927.8000000007</v>
      </c>
      <c r="N45" s="65">
        <v>432.78</v>
      </c>
    </row>
    <row r="46" spans="1:14" ht="12.75" x14ac:dyDescent="0.2">
      <c r="A46" s="89" t="s">
        <v>1163</v>
      </c>
      <c r="B46" s="90" t="s">
        <v>1164</v>
      </c>
      <c r="C46" s="623">
        <v>35234</v>
      </c>
      <c r="D46" s="91">
        <v>1.0037</v>
      </c>
      <c r="E46" s="91">
        <v>0.9</v>
      </c>
      <c r="F46" s="92">
        <v>478.29</v>
      </c>
      <c r="G46" s="75">
        <v>456.71</v>
      </c>
      <c r="H46" s="65">
        <f t="shared" si="4"/>
        <v>16852069.859999999</v>
      </c>
      <c r="I46" s="626">
        <f t="shared" si="5"/>
        <v>16091720.140000001</v>
      </c>
      <c r="J46" s="610">
        <f t="shared" si="3"/>
        <v>1.0469999999999999</v>
      </c>
      <c r="K46" s="65">
        <f t="shared" si="6"/>
        <v>15369423.140000001</v>
      </c>
      <c r="N46" s="65">
        <v>436.21</v>
      </c>
    </row>
    <row r="47" spans="1:14" ht="12.75" x14ac:dyDescent="0.2">
      <c r="A47" s="89" t="s">
        <v>1165</v>
      </c>
      <c r="B47" s="90" t="s">
        <v>1166</v>
      </c>
      <c r="C47" s="623">
        <v>9898</v>
      </c>
      <c r="D47" s="91">
        <v>1.0057</v>
      </c>
      <c r="E47" s="91">
        <v>0.9</v>
      </c>
      <c r="F47" s="92">
        <v>479.24</v>
      </c>
      <c r="G47" s="75">
        <v>457.62</v>
      </c>
      <c r="H47" s="65">
        <f t="shared" si="4"/>
        <v>4743517.5199999996</v>
      </c>
      <c r="I47" s="626">
        <f t="shared" si="5"/>
        <v>4529522.76</v>
      </c>
      <c r="J47" s="610">
        <f t="shared" si="3"/>
        <v>1.0429999999999999</v>
      </c>
      <c r="K47" s="65">
        <f t="shared" si="6"/>
        <v>4341955.66</v>
      </c>
      <c r="N47" s="65">
        <v>438.67</v>
      </c>
    </row>
    <row r="48" spans="1:14" ht="12.75" x14ac:dyDescent="0.2">
      <c r="A48" s="89" t="s">
        <v>1167</v>
      </c>
      <c r="B48" s="90" t="s">
        <v>1168</v>
      </c>
      <c r="C48" s="623">
        <v>11232</v>
      </c>
      <c r="D48" s="91">
        <v>0.97829999999999995</v>
      </c>
      <c r="E48" s="91">
        <v>0.9</v>
      </c>
      <c r="F48" s="92">
        <v>466.18</v>
      </c>
      <c r="G48" s="75">
        <v>445.15</v>
      </c>
      <c r="H48" s="65">
        <f t="shared" si="4"/>
        <v>5236133.76</v>
      </c>
      <c r="I48" s="626">
        <f t="shared" si="5"/>
        <v>4999924.8</v>
      </c>
      <c r="J48" s="610">
        <f t="shared" si="3"/>
        <v>1.0449999999999999</v>
      </c>
      <c r="K48" s="65">
        <f t="shared" si="6"/>
        <v>4782585.5999999996</v>
      </c>
      <c r="N48" s="65">
        <v>425.8</v>
      </c>
    </row>
    <row r="49" spans="1:14" ht="12.75" x14ac:dyDescent="0.2">
      <c r="A49" s="89" t="s">
        <v>1169</v>
      </c>
      <c r="B49" s="90" t="s">
        <v>1170</v>
      </c>
      <c r="C49" s="623">
        <v>43888</v>
      </c>
      <c r="D49" s="91">
        <v>1.0192000000000001</v>
      </c>
      <c r="E49" s="91">
        <v>0.9</v>
      </c>
      <c r="F49" s="92">
        <v>485.67</v>
      </c>
      <c r="G49" s="75">
        <v>463.76</v>
      </c>
      <c r="H49" s="65">
        <f t="shared" si="4"/>
        <v>21315084.960000001</v>
      </c>
      <c r="I49" s="626">
        <f t="shared" si="5"/>
        <v>20353498.879999999</v>
      </c>
      <c r="J49" s="610">
        <f t="shared" si="3"/>
        <v>1.044</v>
      </c>
      <c r="K49" s="65">
        <f t="shared" si="6"/>
        <v>19500316.16</v>
      </c>
      <c r="N49" s="65">
        <v>444.32</v>
      </c>
    </row>
    <row r="50" spans="1:14" ht="12.75" x14ac:dyDescent="0.2">
      <c r="A50" s="89" t="s">
        <v>1171</v>
      </c>
      <c r="B50" s="90" t="s">
        <v>1172</v>
      </c>
      <c r="C50" s="623">
        <v>42099</v>
      </c>
      <c r="D50" s="91">
        <v>1.0124</v>
      </c>
      <c r="E50" s="91">
        <v>0.9</v>
      </c>
      <c r="F50" s="92">
        <v>482.43</v>
      </c>
      <c r="G50" s="75">
        <v>460.66</v>
      </c>
      <c r="H50" s="65">
        <f t="shared" si="4"/>
        <v>20309820.57</v>
      </c>
      <c r="I50" s="626">
        <f t="shared" si="5"/>
        <v>19393325.34</v>
      </c>
      <c r="J50" s="610">
        <f t="shared" si="3"/>
        <v>1.0449999999999999</v>
      </c>
      <c r="K50" s="65">
        <f t="shared" si="6"/>
        <v>18558923.16</v>
      </c>
      <c r="N50" s="65">
        <v>440.84</v>
      </c>
    </row>
    <row r="51" spans="1:14" ht="12.75" x14ac:dyDescent="0.2">
      <c r="A51" s="89" t="s">
        <v>1173</v>
      </c>
      <c r="B51" s="90" t="s">
        <v>1174</v>
      </c>
      <c r="C51" s="623">
        <v>21506</v>
      </c>
      <c r="D51" s="91">
        <v>1.002</v>
      </c>
      <c r="E51" s="91">
        <v>0.9</v>
      </c>
      <c r="F51" s="92">
        <v>477.48</v>
      </c>
      <c r="G51" s="75">
        <v>455.94</v>
      </c>
      <c r="H51" s="65">
        <f t="shared" si="4"/>
        <v>10268684.880000001</v>
      </c>
      <c r="I51" s="626">
        <f t="shared" si="5"/>
        <v>9805445.6400000006</v>
      </c>
      <c r="J51" s="610">
        <f t="shared" si="3"/>
        <v>1.046</v>
      </c>
      <c r="K51" s="65">
        <f t="shared" si="6"/>
        <v>9374895.5199999996</v>
      </c>
      <c r="N51" s="65">
        <v>435.92</v>
      </c>
    </row>
    <row r="52" spans="1:14" ht="12.75" x14ac:dyDescent="0.2">
      <c r="A52" s="89" t="s">
        <v>1175</v>
      </c>
      <c r="B52" s="90" t="s">
        <v>1176</v>
      </c>
      <c r="C52" s="623">
        <v>24335</v>
      </c>
      <c r="D52" s="91">
        <v>1.0163</v>
      </c>
      <c r="E52" s="91">
        <v>0.9</v>
      </c>
      <c r="F52" s="92">
        <v>484.29</v>
      </c>
      <c r="G52" s="75">
        <v>462.44</v>
      </c>
      <c r="H52" s="65">
        <f t="shared" si="4"/>
        <v>11785197.15</v>
      </c>
      <c r="I52" s="626">
        <f t="shared" si="5"/>
        <v>11253477.4</v>
      </c>
      <c r="J52" s="610">
        <f t="shared" si="3"/>
        <v>1.046</v>
      </c>
      <c r="K52" s="65">
        <f t="shared" si="6"/>
        <v>10755583.300000001</v>
      </c>
      <c r="N52" s="65">
        <v>441.98</v>
      </c>
    </row>
    <row r="53" spans="1:14" ht="12.75" x14ac:dyDescent="0.2">
      <c r="A53" s="89" t="s">
        <v>1177</v>
      </c>
      <c r="B53" s="90" t="s">
        <v>1178</v>
      </c>
      <c r="C53" s="623">
        <v>16739</v>
      </c>
      <c r="D53" s="91">
        <v>0.99280000000000002</v>
      </c>
      <c r="E53" s="91">
        <v>0.9</v>
      </c>
      <c r="F53" s="92">
        <v>473.09</v>
      </c>
      <c r="G53" s="75">
        <v>451.75</v>
      </c>
      <c r="H53" s="65">
        <f t="shared" si="4"/>
        <v>7919053.5099999998</v>
      </c>
      <c r="I53" s="626">
        <f t="shared" si="5"/>
        <v>7561843.25</v>
      </c>
      <c r="J53" s="610">
        <f t="shared" si="3"/>
        <v>1.0489999999999999</v>
      </c>
      <c r="K53" s="65">
        <f t="shared" si="6"/>
        <v>7205302.5499999998</v>
      </c>
      <c r="N53" s="65">
        <v>430.45</v>
      </c>
    </row>
    <row r="54" spans="1:14" ht="12.75" x14ac:dyDescent="0.2">
      <c r="A54" s="89" t="s">
        <v>1179</v>
      </c>
      <c r="B54" s="90" t="s">
        <v>1180</v>
      </c>
      <c r="C54" s="623">
        <v>14966</v>
      </c>
      <c r="D54" s="91">
        <v>0.97919999999999996</v>
      </c>
      <c r="E54" s="91">
        <v>0.9</v>
      </c>
      <c r="F54" s="92">
        <v>466.61</v>
      </c>
      <c r="G54" s="75">
        <v>445.56</v>
      </c>
      <c r="H54" s="65">
        <f t="shared" si="4"/>
        <v>6983285.2599999998</v>
      </c>
      <c r="I54" s="626">
        <f t="shared" si="5"/>
        <v>6668250.96</v>
      </c>
      <c r="J54" s="610">
        <f t="shared" si="3"/>
        <v>1.0529999999999999</v>
      </c>
      <c r="K54" s="65">
        <f t="shared" si="6"/>
        <v>6335407.1200000001</v>
      </c>
      <c r="N54" s="65">
        <v>423.32</v>
      </c>
    </row>
    <row r="55" spans="1:14" ht="12.75" x14ac:dyDescent="0.2">
      <c r="A55" s="89" t="s">
        <v>1181</v>
      </c>
      <c r="B55" s="90" t="s">
        <v>1182</v>
      </c>
      <c r="C55" s="623">
        <v>24840</v>
      </c>
      <c r="D55" s="91">
        <v>1.0385</v>
      </c>
      <c r="E55" s="91">
        <v>0.9</v>
      </c>
      <c r="F55" s="92">
        <v>494.87</v>
      </c>
      <c r="G55" s="75">
        <v>472.54</v>
      </c>
      <c r="H55" s="65">
        <f t="shared" si="4"/>
        <v>12292570.800000001</v>
      </c>
      <c r="I55" s="626">
        <f t="shared" si="5"/>
        <v>11737893.6</v>
      </c>
      <c r="J55" s="610">
        <f t="shared" si="3"/>
        <v>1.0389999999999999</v>
      </c>
      <c r="K55" s="65">
        <f t="shared" si="6"/>
        <v>11294251.199999999</v>
      </c>
      <c r="N55" s="65">
        <v>454.68</v>
      </c>
    </row>
    <row r="56" spans="1:14" ht="12.75" x14ac:dyDescent="0.2">
      <c r="A56" s="89" t="s">
        <v>1183</v>
      </c>
      <c r="B56" s="90" t="s">
        <v>1184</v>
      </c>
      <c r="C56" s="623">
        <v>7371</v>
      </c>
      <c r="D56" s="91">
        <v>1.0408999999999999</v>
      </c>
      <c r="E56" s="91">
        <v>1</v>
      </c>
      <c r="F56" s="92">
        <v>551.13</v>
      </c>
      <c r="G56" s="75">
        <v>526.26</v>
      </c>
      <c r="H56" s="65">
        <f t="shared" si="4"/>
        <v>4062379.23</v>
      </c>
      <c r="I56" s="626">
        <f t="shared" si="5"/>
        <v>3879062.46</v>
      </c>
      <c r="J56" s="610">
        <f t="shared" si="3"/>
        <v>0.997</v>
      </c>
      <c r="K56" s="65">
        <f t="shared" si="6"/>
        <v>3892403.97</v>
      </c>
      <c r="N56" s="65">
        <v>528.07000000000005</v>
      </c>
    </row>
    <row r="57" spans="1:14" ht="12.75" x14ac:dyDescent="0.2">
      <c r="A57" s="89" t="s">
        <v>1185</v>
      </c>
      <c r="B57" s="90" t="s">
        <v>1186</v>
      </c>
      <c r="C57" s="623">
        <v>9905</v>
      </c>
      <c r="D57" s="91">
        <v>0.95389999999999997</v>
      </c>
      <c r="E57" s="91">
        <v>1</v>
      </c>
      <c r="F57" s="92">
        <v>505.06</v>
      </c>
      <c r="G57" s="75">
        <v>482.27</v>
      </c>
      <c r="H57" s="65">
        <f t="shared" si="4"/>
        <v>5002619.3</v>
      </c>
      <c r="I57" s="626">
        <f t="shared" si="5"/>
        <v>4776884.3499999996</v>
      </c>
      <c r="J57" s="610">
        <f t="shared" si="3"/>
        <v>1.0369999999999999</v>
      </c>
      <c r="K57" s="65">
        <f t="shared" si="6"/>
        <v>4606221.2</v>
      </c>
      <c r="N57" s="65">
        <v>465.04</v>
      </c>
    </row>
    <row r="58" spans="1:14" ht="12.75" x14ac:dyDescent="0.2">
      <c r="A58" s="89" t="s">
        <v>1187</v>
      </c>
      <c r="B58" s="90" t="s">
        <v>1188</v>
      </c>
      <c r="C58" s="623">
        <v>24330</v>
      </c>
      <c r="D58" s="91">
        <v>0.94369999999999998</v>
      </c>
      <c r="E58" s="91">
        <v>1</v>
      </c>
      <c r="F58" s="92">
        <v>499.66</v>
      </c>
      <c r="G58" s="75">
        <v>477.12</v>
      </c>
      <c r="H58" s="65">
        <f t="shared" si="4"/>
        <v>12156727.800000001</v>
      </c>
      <c r="I58" s="626">
        <f t="shared" si="5"/>
        <v>11608329.6</v>
      </c>
      <c r="J58" s="610">
        <f t="shared" si="3"/>
        <v>1.048</v>
      </c>
      <c r="K58" s="65">
        <f t="shared" si="6"/>
        <v>11078422.199999999</v>
      </c>
      <c r="N58" s="65">
        <v>455.34</v>
      </c>
    </row>
    <row r="59" spans="1:14" ht="12.75" x14ac:dyDescent="0.2">
      <c r="A59" s="89" t="s">
        <v>1189</v>
      </c>
      <c r="B59" s="90" t="s">
        <v>2634</v>
      </c>
      <c r="C59" s="623">
        <v>6548</v>
      </c>
      <c r="D59" s="91">
        <v>0.93840000000000001</v>
      </c>
      <c r="E59" s="91">
        <v>1</v>
      </c>
      <c r="F59" s="92">
        <v>496.85</v>
      </c>
      <c r="G59" s="75">
        <v>474.43</v>
      </c>
      <c r="H59" s="65">
        <f t="shared" si="4"/>
        <v>3253373.8</v>
      </c>
      <c r="I59" s="626">
        <f t="shared" si="5"/>
        <v>3106567.64</v>
      </c>
      <c r="J59" s="610">
        <f t="shared" si="3"/>
        <v>1.04</v>
      </c>
      <c r="K59" s="65">
        <f t="shared" si="6"/>
        <v>2986280.88</v>
      </c>
      <c r="N59" s="65">
        <v>456.06</v>
      </c>
    </row>
    <row r="60" spans="1:14" ht="12.75" x14ac:dyDescent="0.2">
      <c r="A60" s="89" t="s">
        <v>1191</v>
      </c>
      <c r="B60" s="90" t="s">
        <v>2635</v>
      </c>
      <c r="C60" s="623">
        <v>3931</v>
      </c>
      <c r="D60" s="91">
        <v>0.90559999999999996</v>
      </c>
      <c r="E60" s="91">
        <v>0.9</v>
      </c>
      <c r="F60" s="92">
        <v>431.54</v>
      </c>
      <c r="G60" s="75">
        <v>412.07</v>
      </c>
      <c r="H60" s="65">
        <f t="shared" si="4"/>
        <v>1696383.74</v>
      </c>
      <c r="I60" s="626">
        <f t="shared" si="5"/>
        <v>1619847.17</v>
      </c>
      <c r="J60" s="610">
        <f t="shared" si="3"/>
        <v>1.0569999999999999</v>
      </c>
      <c r="K60" s="65">
        <f t="shared" si="6"/>
        <v>1532500.35</v>
      </c>
      <c r="N60" s="65">
        <v>389.85</v>
      </c>
    </row>
    <row r="61" spans="1:14" ht="12.75" x14ac:dyDescent="0.2">
      <c r="A61" s="89" t="s">
        <v>1199</v>
      </c>
      <c r="B61" s="90" t="s">
        <v>1200</v>
      </c>
      <c r="C61" s="623">
        <v>3695</v>
      </c>
      <c r="D61" s="91">
        <v>0.80559999999999998</v>
      </c>
      <c r="E61" s="91">
        <v>1</v>
      </c>
      <c r="F61" s="92">
        <v>426.54</v>
      </c>
      <c r="G61" s="75">
        <v>407.3</v>
      </c>
      <c r="H61" s="65">
        <f t="shared" si="4"/>
        <v>1576065.3</v>
      </c>
      <c r="I61" s="626">
        <f t="shared" si="5"/>
        <v>1504973.5</v>
      </c>
      <c r="J61" s="610">
        <f t="shared" si="3"/>
        <v>1.02</v>
      </c>
      <c r="K61" s="65">
        <f t="shared" si="6"/>
        <v>1475080.95</v>
      </c>
      <c r="N61" s="65">
        <v>399.21</v>
      </c>
    </row>
    <row r="62" spans="1:14" ht="25.5" x14ac:dyDescent="0.2">
      <c r="A62" s="89" t="s">
        <v>1201</v>
      </c>
      <c r="B62" s="90" t="s">
        <v>1202</v>
      </c>
      <c r="C62" s="623">
        <v>85</v>
      </c>
      <c r="D62" s="91">
        <v>0.98040000000000005</v>
      </c>
      <c r="E62" s="91">
        <v>1</v>
      </c>
      <c r="F62" s="92">
        <v>519.09</v>
      </c>
      <c r="G62" s="75">
        <v>495.67</v>
      </c>
      <c r="H62" s="65">
        <f t="shared" si="4"/>
        <v>44122.65</v>
      </c>
      <c r="I62" s="626">
        <f t="shared" si="5"/>
        <v>42131.95</v>
      </c>
      <c r="J62" s="610">
        <f t="shared" si="3"/>
        <v>1.0549999999999999</v>
      </c>
      <c r="K62" s="65">
        <f t="shared" si="6"/>
        <v>39944.9</v>
      </c>
      <c r="N62" s="65">
        <v>469.94</v>
      </c>
    </row>
    <row r="63" spans="1:14" ht="12.75" x14ac:dyDescent="0.2">
      <c r="A63" s="89" t="s">
        <v>1207</v>
      </c>
      <c r="B63" s="90" t="s">
        <v>1208</v>
      </c>
      <c r="C63" s="623">
        <v>8174</v>
      </c>
      <c r="D63" s="91">
        <v>1.0442</v>
      </c>
      <c r="E63" s="91">
        <v>1</v>
      </c>
      <c r="F63" s="92">
        <v>552.87</v>
      </c>
      <c r="G63" s="75">
        <v>527.92999999999995</v>
      </c>
      <c r="H63" s="65">
        <f t="shared" si="4"/>
        <v>4519159.38</v>
      </c>
      <c r="I63" s="626">
        <f t="shared" si="5"/>
        <v>4315299.82</v>
      </c>
      <c r="J63" s="610">
        <f t="shared" si="3"/>
        <v>1.012</v>
      </c>
      <c r="K63" s="65">
        <f t="shared" si="6"/>
        <v>4265356.68</v>
      </c>
      <c r="N63" s="65">
        <v>521.82000000000005</v>
      </c>
    </row>
    <row r="64" spans="1:14" ht="12.75" x14ac:dyDescent="0.2">
      <c r="A64" s="89" t="s">
        <v>1209</v>
      </c>
      <c r="B64" s="90" t="s">
        <v>1210</v>
      </c>
      <c r="C64" s="623">
        <v>668</v>
      </c>
      <c r="D64" s="91">
        <v>1.0496000000000001</v>
      </c>
      <c r="E64" s="91">
        <v>1</v>
      </c>
      <c r="F64" s="92">
        <v>555.73</v>
      </c>
      <c r="G64" s="75">
        <v>530.66</v>
      </c>
      <c r="H64" s="65">
        <f t="shared" si="4"/>
        <v>371227.64</v>
      </c>
      <c r="I64" s="626">
        <f t="shared" si="5"/>
        <v>354480.88</v>
      </c>
      <c r="J64" s="610">
        <f t="shared" si="3"/>
        <v>1.02</v>
      </c>
      <c r="K64" s="65">
        <f t="shared" si="6"/>
        <v>347573.76000000001</v>
      </c>
      <c r="N64" s="65">
        <v>520.32000000000005</v>
      </c>
    </row>
    <row r="65" spans="1:14" ht="12.75" x14ac:dyDescent="0.2">
      <c r="A65" s="89" t="s">
        <v>1211</v>
      </c>
      <c r="B65" s="90" t="s">
        <v>1212</v>
      </c>
      <c r="C65" s="623">
        <v>10383</v>
      </c>
      <c r="D65" s="91">
        <v>1.0133000000000001</v>
      </c>
      <c r="E65" s="91">
        <v>1</v>
      </c>
      <c r="F65" s="92">
        <v>536.51</v>
      </c>
      <c r="G65" s="75">
        <v>512.29999999999995</v>
      </c>
      <c r="H65" s="65">
        <f t="shared" si="4"/>
        <v>5570583.3300000001</v>
      </c>
      <c r="I65" s="626">
        <f t="shared" si="5"/>
        <v>5319210.9000000004</v>
      </c>
      <c r="J65" s="610">
        <f t="shared" si="3"/>
        <v>1.0249999999999999</v>
      </c>
      <c r="K65" s="65">
        <f t="shared" si="6"/>
        <v>5187242.97</v>
      </c>
      <c r="N65" s="65">
        <v>499.59</v>
      </c>
    </row>
    <row r="66" spans="1:14" ht="12.75" x14ac:dyDescent="0.2">
      <c r="A66" s="89" t="s">
        <v>1213</v>
      </c>
      <c r="B66" s="90" t="s">
        <v>1214</v>
      </c>
      <c r="C66" s="623">
        <v>3369</v>
      </c>
      <c r="D66" s="91">
        <v>1.0129999999999999</v>
      </c>
      <c r="E66" s="91">
        <v>1</v>
      </c>
      <c r="F66" s="92">
        <v>536.35</v>
      </c>
      <c r="G66" s="75">
        <v>512.15</v>
      </c>
      <c r="H66" s="65">
        <f t="shared" si="4"/>
        <v>1806963.15</v>
      </c>
      <c r="I66" s="626">
        <f t="shared" si="5"/>
        <v>1725433.35</v>
      </c>
      <c r="J66" s="610">
        <f t="shared" si="3"/>
        <v>1.0189999999999999</v>
      </c>
      <c r="K66" s="65">
        <f t="shared" si="6"/>
        <v>1693023.57</v>
      </c>
      <c r="N66" s="65">
        <v>502.53</v>
      </c>
    </row>
    <row r="67" spans="1:14" ht="12.75" x14ac:dyDescent="0.2">
      <c r="A67" s="89" t="s">
        <v>1217</v>
      </c>
      <c r="B67" s="90" t="s">
        <v>1218</v>
      </c>
      <c r="C67" s="623">
        <v>2451</v>
      </c>
      <c r="D67" s="91">
        <v>1.1200000000000001</v>
      </c>
      <c r="E67" s="91">
        <v>1</v>
      </c>
      <c r="F67" s="92">
        <v>593.01</v>
      </c>
      <c r="G67" s="75">
        <v>566.26</v>
      </c>
      <c r="H67" s="65">
        <f t="shared" si="4"/>
        <v>1453467.51</v>
      </c>
      <c r="I67" s="626">
        <f t="shared" si="5"/>
        <v>1387903.26</v>
      </c>
      <c r="J67" s="610">
        <f t="shared" si="3"/>
        <v>1.036</v>
      </c>
      <c r="K67" s="65">
        <f t="shared" si="6"/>
        <v>1339226.3999999999</v>
      </c>
      <c r="N67" s="65">
        <v>546.4</v>
      </c>
    </row>
    <row r="68" spans="1:14" ht="12.75" x14ac:dyDescent="0.2">
      <c r="A68" s="89" t="s">
        <v>1219</v>
      </c>
      <c r="B68" s="90" t="s">
        <v>1220</v>
      </c>
      <c r="C68" s="623">
        <v>2520</v>
      </c>
      <c r="D68" s="91">
        <v>1.0047999999999999</v>
      </c>
      <c r="E68" s="91">
        <v>1</v>
      </c>
      <c r="F68" s="92">
        <v>532.01</v>
      </c>
      <c r="G68" s="75">
        <v>508.01</v>
      </c>
      <c r="H68" s="65">
        <f t="shared" si="4"/>
        <v>1340665.2</v>
      </c>
      <c r="I68" s="626">
        <f t="shared" si="5"/>
        <v>1280185.2</v>
      </c>
      <c r="J68" s="610">
        <f t="shared" si="3"/>
        <v>1.028</v>
      </c>
      <c r="K68" s="65">
        <f t="shared" si="6"/>
        <v>1245560.3999999999</v>
      </c>
      <c r="N68" s="65">
        <v>494.27</v>
      </c>
    </row>
    <row r="69" spans="1:14" ht="12.75" x14ac:dyDescent="0.2">
      <c r="A69" s="89" t="s">
        <v>1221</v>
      </c>
      <c r="B69" s="90" t="s">
        <v>1222</v>
      </c>
      <c r="C69" s="623">
        <v>1209</v>
      </c>
      <c r="D69" s="91">
        <v>1.008</v>
      </c>
      <c r="E69" s="91">
        <v>1</v>
      </c>
      <c r="F69" s="92">
        <v>533.71</v>
      </c>
      <c r="G69" s="75">
        <v>509.63</v>
      </c>
      <c r="H69" s="65">
        <f t="shared" ref="H69:H95" si="7">C69*F69</f>
        <v>645255.39</v>
      </c>
      <c r="I69" s="626">
        <f t="shared" ref="I69:I94" si="8">C69*G69</f>
        <v>616142.67000000004</v>
      </c>
      <c r="J69" s="610">
        <f t="shared" si="3"/>
        <v>1.0309999999999999</v>
      </c>
      <c r="K69" s="65">
        <f t="shared" ref="K69:K95" si="9">C69*N69</f>
        <v>597378.99</v>
      </c>
      <c r="N69" s="65">
        <v>494.11</v>
      </c>
    </row>
    <row r="70" spans="1:14" ht="12.75" x14ac:dyDescent="0.2">
      <c r="A70" s="89" t="s">
        <v>1223</v>
      </c>
      <c r="B70" s="90" t="s">
        <v>1224</v>
      </c>
      <c r="C70" s="623">
        <v>5830</v>
      </c>
      <c r="D70" s="91">
        <v>1.0152000000000001</v>
      </c>
      <c r="E70" s="91">
        <v>1</v>
      </c>
      <c r="F70" s="92">
        <v>537.52</v>
      </c>
      <c r="G70" s="75">
        <v>513.27</v>
      </c>
      <c r="H70" s="65">
        <f t="shared" si="7"/>
        <v>3133741.6</v>
      </c>
      <c r="I70" s="626">
        <f t="shared" si="8"/>
        <v>2992364.1</v>
      </c>
      <c r="J70" s="610">
        <f t="shared" ref="J70:J96" si="10">I70/K70</f>
        <v>1.018</v>
      </c>
      <c r="K70" s="65">
        <f t="shared" si="9"/>
        <v>2939486</v>
      </c>
      <c r="N70" s="65">
        <v>504.2</v>
      </c>
    </row>
    <row r="71" spans="1:14" ht="12.75" x14ac:dyDescent="0.2">
      <c r="A71" s="89" t="s">
        <v>1225</v>
      </c>
      <c r="B71" s="90" t="s">
        <v>1226</v>
      </c>
      <c r="C71" s="623">
        <v>2756</v>
      </c>
      <c r="D71" s="91">
        <v>1.0401</v>
      </c>
      <c r="E71" s="91">
        <v>1</v>
      </c>
      <c r="F71" s="92">
        <v>550.70000000000005</v>
      </c>
      <c r="G71" s="75">
        <v>525.85</v>
      </c>
      <c r="H71" s="65">
        <f t="shared" si="7"/>
        <v>1517729.2</v>
      </c>
      <c r="I71" s="626">
        <f t="shared" si="8"/>
        <v>1449242.6</v>
      </c>
      <c r="J71" s="610">
        <f t="shared" si="10"/>
        <v>1.0109999999999999</v>
      </c>
      <c r="K71" s="65">
        <f t="shared" si="9"/>
        <v>1433478.28</v>
      </c>
      <c r="N71" s="65">
        <v>520.13</v>
      </c>
    </row>
    <row r="72" spans="1:14" ht="12.75" x14ac:dyDescent="0.2">
      <c r="A72" s="89" t="s">
        <v>1227</v>
      </c>
      <c r="B72" s="90" t="s">
        <v>1228</v>
      </c>
      <c r="C72" s="623">
        <v>2321</v>
      </c>
      <c r="D72" s="91">
        <v>0.95030000000000003</v>
      </c>
      <c r="E72" s="91">
        <v>1</v>
      </c>
      <c r="F72" s="92">
        <v>503.16</v>
      </c>
      <c r="G72" s="75">
        <v>480.46</v>
      </c>
      <c r="H72" s="65">
        <f t="shared" si="7"/>
        <v>1167834.3600000001</v>
      </c>
      <c r="I72" s="626">
        <f t="shared" si="8"/>
        <v>1115147.6599999999</v>
      </c>
      <c r="J72" s="610">
        <f t="shared" si="10"/>
        <v>1.054</v>
      </c>
      <c r="K72" s="65">
        <f t="shared" si="9"/>
        <v>1057517.23</v>
      </c>
      <c r="N72" s="65">
        <v>455.63</v>
      </c>
    </row>
    <row r="73" spans="1:14" ht="12.75" x14ac:dyDescent="0.2">
      <c r="A73" s="89" t="s">
        <v>1229</v>
      </c>
      <c r="B73" s="90" t="s">
        <v>1230</v>
      </c>
      <c r="C73" s="623">
        <v>2176</v>
      </c>
      <c r="D73" s="91">
        <v>1.0356000000000001</v>
      </c>
      <c r="E73" s="91">
        <v>1</v>
      </c>
      <c r="F73" s="92">
        <v>548.32000000000005</v>
      </c>
      <c r="G73" s="75">
        <v>523.58000000000004</v>
      </c>
      <c r="H73" s="65">
        <f t="shared" si="7"/>
        <v>1193144.3200000001</v>
      </c>
      <c r="I73" s="626">
        <f t="shared" si="8"/>
        <v>1139310.0800000001</v>
      </c>
      <c r="J73" s="610">
        <f t="shared" si="10"/>
        <v>1.016</v>
      </c>
      <c r="K73" s="65">
        <f t="shared" si="9"/>
        <v>1120835.8400000001</v>
      </c>
      <c r="N73" s="65">
        <v>515.09</v>
      </c>
    </row>
    <row r="74" spans="1:14" ht="12.75" x14ac:dyDescent="0.2">
      <c r="A74" s="89" t="s">
        <v>1237</v>
      </c>
      <c r="B74" s="90" t="s">
        <v>1238</v>
      </c>
      <c r="C74" s="623">
        <v>8664</v>
      </c>
      <c r="D74" s="91">
        <v>1.0085999999999999</v>
      </c>
      <c r="E74" s="91">
        <v>1</v>
      </c>
      <c r="F74" s="92">
        <v>534.02</v>
      </c>
      <c r="G74" s="75">
        <v>509.93</v>
      </c>
      <c r="H74" s="65">
        <f t="shared" si="7"/>
        <v>4626749.28</v>
      </c>
      <c r="I74" s="626">
        <f t="shared" si="8"/>
        <v>4418033.5199999996</v>
      </c>
      <c r="J74" s="610">
        <f t="shared" si="10"/>
        <v>1.026</v>
      </c>
      <c r="K74" s="65">
        <f t="shared" si="9"/>
        <v>4307914.08</v>
      </c>
      <c r="N74" s="65">
        <v>497.22</v>
      </c>
    </row>
    <row r="75" spans="1:14" ht="12.75" x14ac:dyDescent="0.2">
      <c r="A75" s="89" t="s">
        <v>1231</v>
      </c>
      <c r="B75" s="90" t="s">
        <v>1232</v>
      </c>
      <c r="C75" s="623">
        <v>5080</v>
      </c>
      <c r="D75" s="91">
        <v>1.0309999999999999</v>
      </c>
      <c r="E75" s="91">
        <v>1</v>
      </c>
      <c r="F75" s="92">
        <v>545.88</v>
      </c>
      <c r="G75" s="75">
        <v>521.25</v>
      </c>
      <c r="H75" s="65">
        <f t="shared" si="7"/>
        <v>2773070.4</v>
      </c>
      <c r="I75" s="626">
        <f t="shared" si="8"/>
        <v>2647950</v>
      </c>
      <c r="J75" s="610">
        <f t="shared" si="10"/>
        <v>1.0129999999999999</v>
      </c>
      <c r="K75" s="65">
        <f t="shared" si="9"/>
        <v>2612847.2000000002</v>
      </c>
      <c r="N75" s="65">
        <v>514.34</v>
      </c>
    </row>
    <row r="76" spans="1:14" ht="12.75" x14ac:dyDescent="0.2">
      <c r="A76" s="89" t="s">
        <v>1239</v>
      </c>
      <c r="B76" s="90" t="s">
        <v>1240</v>
      </c>
      <c r="C76" s="623">
        <v>848</v>
      </c>
      <c r="D76" s="91">
        <v>1.0442</v>
      </c>
      <c r="E76" s="91">
        <v>1</v>
      </c>
      <c r="F76" s="92">
        <v>552.87</v>
      </c>
      <c r="G76" s="75">
        <v>527.92999999999995</v>
      </c>
      <c r="H76" s="65">
        <f t="shared" si="7"/>
        <v>468833.76</v>
      </c>
      <c r="I76" s="626">
        <f t="shared" si="8"/>
        <v>447684.64</v>
      </c>
      <c r="J76" s="610">
        <f t="shared" si="10"/>
        <v>1.006</v>
      </c>
      <c r="K76" s="65">
        <f t="shared" si="9"/>
        <v>444860.8</v>
      </c>
      <c r="N76" s="65">
        <v>524.6</v>
      </c>
    </row>
    <row r="77" spans="1:14" ht="25.5" x14ac:dyDescent="0.2">
      <c r="A77" s="89" t="s">
        <v>1245</v>
      </c>
      <c r="B77" s="90" t="s">
        <v>1246</v>
      </c>
      <c r="C77" s="623">
        <v>7072</v>
      </c>
      <c r="D77" s="91">
        <v>0.98529999999999995</v>
      </c>
      <c r="E77" s="91">
        <v>1</v>
      </c>
      <c r="F77" s="92">
        <v>521.69000000000005</v>
      </c>
      <c r="G77" s="75">
        <v>498.15</v>
      </c>
      <c r="H77" s="65">
        <f t="shared" si="7"/>
        <v>3689391.68</v>
      </c>
      <c r="I77" s="626">
        <f t="shared" si="8"/>
        <v>3522916.8</v>
      </c>
      <c r="J77" s="610">
        <f t="shared" si="10"/>
        <v>1.0269999999999999</v>
      </c>
      <c r="K77" s="65">
        <f t="shared" si="9"/>
        <v>3429283.52</v>
      </c>
      <c r="N77" s="65">
        <v>484.91</v>
      </c>
    </row>
    <row r="78" spans="1:14" ht="12.75" x14ac:dyDescent="0.2">
      <c r="A78" s="89" t="s">
        <v>1247</v>
      </c>
      <c r="B78" s="90" t="s">
        <v>1248</v>
      </c>
      <c r="C78" s="623">
        <v>1730</v>
      </c>
      <c r="D78" s="91">
        <v>1.0226999999999999</v>
      </c>
      <c r="E78" s="91">
        <v>1</v>
      </c>
      <c r="F78" s="92">
        <v>541.49</v>
      </c>
      <c r="G78" s="75">
        <v>517.05999999999995</v>
      </c>
      <c r="H78" s="65">
        <f t="shared" si="7"/>
        <v>936777.7</v>
      </c>
      <c r="I78" s="626">
        <f t="shared" si="8"/>
        <v>894513.8</v>
      </c>
      <c r="J78" s="610">
        <f t="shared" si="10"/>
        <v>1.0149999999999999</v>
      </c>
      <c r="K78" s="65">
        <f t="shared" si="9"/>
        <v>881002.5</v>
      </c>
      <c r="N78" s="65">
        <v>509.25</v>
      </c>
    </row>
    <row r="79" spans="1:14" ht="12.75" x14ac:dyDescent="0.2">
      <c r="A79" s="89" t="s">
        <v>1249</v>
      </c>
      <c r="B79" s="90" t="s">
        <v>1250</v>
      </c>
      <c r="C79" s="623">
        <v>3619</v>
      </c>
      <c r="D79" s="91">
        <v>0.99480000000000002</v>
      </c>
      <c r="E79" s="91">
        <v>1</v>
      </c>
      <c r="F79" s="92">
        <v>526.72</v>
      </c>
      <c r="G79" s="75">
        <v>502.96</v>
      </c>
      <c r="H79" s="65">
        <f t="shared" si="7"/>
        <v>1906199.68</v>
      </c>
      <c r="I79" s="626">
        <f t="shared" si="8"/>
        <v>1820212.24</v>
      </c>
      <c r="J79" s="610">
        <f t="shared" si="10"/>
        <v>1.032</v>
      </c>
      <c r="K79" s="65">
        <f t="shared" si="9"/>
        <v>1763574.89</v>
      </c>
      <c r="N79" s="65">
        <v>487.31</v>
      </c>
    </row>
    <row r="80" spans="1:14" ht="12.75" x14ac:dyDescent="0.2">
      <c r="A80" s="89" t="s">
        <v>1252</v>
      </c>
      <c r="B80" s="90" t="s">
        <v>1253</v>
      </c>
      <c r="C80" s="623">
        <v>6388</v>
      </c>
      <c r="D80" s="91">
        <v>1.0234000000000001</v>
      </c>
      <c r="E80" s="91">
        <v>1</v>
      </c>
      <c r="F80" s="92">
        <v>541.86</v>
      </c>
      <c r="G80" s="75">
        <v>517.41</v>
      </c>
      <c r="H80" s="65">
        <f t="shared" si="7"/>
        <v>3461401.68</v>
      </c>
      <c r="I80" s="626">
        <f t="shared" si="8"/>
        <v>3305215.08</v>
      </c>
      <c r="J80" s="610">
        <f t="shared" si="10"/>
        <v>1.028</v>
      </c>
      <c r="K80" s="65">
        <f t="shared" si="9"/>
        <v>3214441.6</v>
      </c>
      <c r="N80" s="65">
        <v>503.2</v>
      </c>
    </row>
    <row r="81" spans="1:14" ht="12.75" x14ac:dyDescent="0.2">
      <c r="A81" s="89" t="s">
        <v>1254</v>
      </c>
      <c r="B81" s="90" t="s">
        <v>1255</v>
      </c>
      <c r="C81" s="623">
        <v>856</v>
      </c>
      <c r="D81" s="91">
        <v>1.0257000000000001</v>
      </c>
      <c r="E81" s="91">
        <v>1</v>
      </c>
      <c r="F81" s="92">
        <v>543.08000000000004</v>
      </c>
      <c r="G81" s="75">
        <v>518.58000000000004</v>
      </c>
      <c r="H81" s="65">
        <f t="shared" si="7"/>
        <v>464876.48</v>
      </c>
      <c r="I81" s="626">
        <f t="shared" si="8"/>
        <v>443904.48</v>
      </c>
      <c r="J81" s="610">
        <f t="shared" si="10"/>
        <v>1.012</v>
      </c>
      <c r="K81" s="65">
        <f t="shared" si="9"/>
        <v>438503.12</v>
      </c>
      <c r="N81" s="65">
        <v>512.27</v>
      </c>
    </row>
    <row r="82" spans="1:14" ht="12.75" x14ac:dyDescent="0.2">
      <c r="A82" s="89" t="s">
        <v>1256</v>
      </c>
      <c r="B82" s="90" t="s">
        <v>1257</v>
      </c>
      <c r="C82" s="623">
        <v>968</v>
      </c>
      <c r="D82" s="91">
        <v>1.0130999999999999</v>
      </c>
      <c r="E82" s="91">
        <v>1</v>
      </c>
      <c r="F82" s="92">
        <v>536.41</v>
      </c>
      <c r="G82" s="75">
        <v>512.21</v>
      </c>
      <c r="H82" s="65">
        <f t="shared" si="7"/>
        <v>519244.88</v>
      </c>
      <c r="I82" s="626">
        <f t="shared" si="8"/>
        <v>495819.28</v>
      </c>
      <c r="J82" s="610">
        <f t="shared" si="10"/>
        <v>1.0229999999999999</v>
      </c>
      <c r="K82" s="65">
        <f t="shared" si="9"/>
        <v>484445.28</v>
      </c>
      <c r="N82" s="65">
        <v>500.46</v>
      </c>
    </row>
    <row r="83" spans="1:14" ht="12.75" x14ac:dyDescent="0.2">
      <c r="A83" s="89" t="s">
        <v>1265</v>
      </c>
      <c r="B83" s="90" t="s">
        <v>1266</v>
      </c>
      <c r="C83" s="623">
        <v>805</v>
      </c>
      <c r="D83" s="91">
        <v>0.9657</v>
      </c>
      <c r="E83" s="91">
        <v>1</v>
      </c>
      <c r="F83" s="92">
        <v>511.31</v>
      </c>
      <c r="G83" s="75">
        <v>488.24</v>
      </c>
      <c r="H83" s="65">
        <f t="shared" si="7"/>
        <v>411604.55</v>
      </c>
      <c r="I83" s="626">
        <f t="shared" si="8"/>
        <v>393033.2</v>
      </c>
      <c r="J83" s="610">
        <f t="shared" si="10"/>
        <v>1.0109999999999999</v>
      </c>
      <c r="K83" s="65">
        <f t="shared" si="9"/>
        <v>388790.85</v>
      </c>
      <c r="N83" s="65">
        <v>482.97</v>
      </c>
    </row>
    <row r="84" spans="1:14" ht="12.75" x14ac:dyDescent="0.2">
      <c r="A84" s="89" t="s">
        <v>1267</v>
      </c>
      <c r="B84" s="90" t="s">
        <v>1268</v>
      </c>
      <c r="C84" s="623">
        <v>5532</v>
      </c>
      <c r="D84" s="91">
        <v>0.98750000000000004</v>
      </c>
      <c r="E84" s="91">
        <v>1</v>
      </c>
      <c r="F84" s="92">
        <v>522.85</v>
      </c>
      <c r="G84" s="75">
        <v>499.26</v>
      </c>
      <c r="H84" s="65">
        <f t="shared" si="7"/>
        <v>2892406.2</v>
      </c>
      <c r="I84" s="626">
        <f t="shared" si="8"/>
        <v>2761906.32</v>
      </c>
      <c r="J84" s="610">
        <f t="shared" si="10"/>
        <v>1.018</v>
      </c>
      <c r="K84" s="65">
        <f t="shared" si="9"/>
        <v>2713114.08</v>
      </c>
      <c r="N84" s="65">
        <v>490.44</v>
      </c>
    </row>
    <row r="85" spans="1:14" ht="12.75" x14ac:dyDescent="0.2">
      <c r="A85" s="89" t="s">
        <v>1271</v>
      </c>
      <c r="B85" s="90" t="s">
        <v>1272</v>
      </c>
      <c r="C85" s="623">
        <v>2070</v>
      </c>
      <c r="D85" s="91">
        <v>0.96599999999999997</v>
      </c>
      <c r="E85" s="91">
        <v>0.9</v>
      </c>
      <c r="F85" s="92">
        <v>460.32</v>
      </c>
      <c r="G85" s="75">
        <v>439.55</v>
      </c>
      <c r="H85" s="65">
        <f t="shared" si="7"/>
        <v>952862.4</v>
      </c>
      <c r="I85" s="626">
        <f t="shared" si="8"/>
        <v>909868.5</v>
      </c>
      <c r="J85" s="610">
        <f t="shared" si="10"/>
        <v>1.042</v>
      </c>
      <c r="K85" s="65">
        <f t="shared" si="9"/>
        <v>873291.6</v>
      </c>
      <c r="N85" s="65">
        <v>421.88</v>
      </c>
    </row>
    <row r="86" spans="1:14" ht="12.75" x14ac:dyDescent="0.2">
      <c r="A86" s="89" t="s">
        <v>1285</v>
      </c>
      <c r="B86" s="90" t="s">
        <v>1286</v>
      </c>
      <c r="C86" s="623">
        <v>3637</v>
      </c>
      <c r="D86" s="91">
        <v>1.0241</v>
      </c>
      <c r="E86" s="91">
        <v>0.9</v>
      </c>
      <c r="F86" s="92">
        <v>488.01</v>
      </c>
      <c r="G86" s="75">
        <v>465.99</v>
      </c>
      <c r="H86" s="65">
        <f t="shared" si="7"/>
        <v>1774892.37</v>
      </c>
      <c r="I86" s="626">
        <f t="shared" si="8"/>
        <v>1694805.63</v>
      </c>
      <c r="J86" s="610">
        <f t="shared" si="10"/>
        <v>1.028</v>
      </c>
      <c r="K86" s="65">
        <f t="shared" si="9"/>
        <v>1648324.77</v>
      </c>
      <c r="N86" s="65">
        <v>453.21</v>
      </c>
    </row>
    <row r="87" spans="1:14" ht="12.75" x14ac:dyDescent="0.2">
      <c r="A87" s="89" t="s">
        <v>1099</v>
      </c>
      <c r="B87" s="90" t="s">
        <v>2636</v>
      </c>
      <c r="C87" s="623">
        <v>5251</v>
      </c>
      <c r="D87" s="91">
        <v>1.0029999999999999</v>
      </c>
      <c r="E87" s="91">
        <v>1</v>
      </c>
      <c r="F87" s="92">
        <v>531.05999999999995</v>
      </c>
      <c r="G87" s="75">
        <v>507.1</v>
      </c>
      <c r="H87" s="65">
        <f t="shared" si="7"/>
        <v>2788596.06</v>
      </c>
      <c r="I87" s="626">
        <f t="shared" si="8"/>
        <v>2662782.1</v>
      </c>
      <c r="J87" s="610">
        <f t="shared" si="10"/>
        <v>1.042</v>
      </c>
      <c r="K87" s="65">
        <f t="shared" si="9"/>
        <v>2555294.13</v>
      </c>
      <c r="N87" s="65">
        <v>486.63</v>
      </c>
    </row>
    <row r="88" spans="1:14" ht="12.75" x14ac:dyDescent="0.2">
      <c r="A88" s="89" t="s">
        <v>1241</v>
      </c>
      <c r="B88" s="90" t="s">
        <v>1242</v>
      </c>
      <c r="C88" s="623">
        <v>2036</v>
      </c>
      <c r="D88" s="91">
        <v>0.99</v>
      </c>
      <c r="E88" s="91">
        <v>1</v>
      </c>
      <c r="F88" s="92">
        <v>524.17999999999995</v>
      </c>
      <c r="G88" s="75">
        <v>500.53</v>
      </c>
      <c r="H88" s="65">
        <f t="shared" si="7"/>
        <v>1067230.48</v>
      </c>
      <c r="I88" s="626">
        <f t="shared" si="8"/>
        <v>1019079.08</v>
      </c>
      <c r="J88" s="610">
        <f t="shared" si="10"/>
        <v>1.0309999999999999</v>
      </c>
      <c r="K88" s="65">
        <f t="shared" si="9"/>
        <v>988091.16</v>
      </c>
      <c r="N88" s="65">
        <v>485.31</v>
      </c>
    </row>
    <row r="89" spans="1:14" ht="12.75" x14ac:dyDescent="0.2">
      <c r="A89" s="89" t="s">
        <v>1113</v>
      </c>
      <c r="B89" s="90" t="s">
        <v>1114</v>
      </c>
      <c r="C89" s="623">
        <v>102445</v>
      </c>
      <c r="D89" s="91">
        <v>1.0261</v>
      </c>
      <c r="E89" s="91">
        <v>1</v>
      </c>
      <c r="F89" s="92">
        <v>543.29</v>
      </c>
      <c r="G89" s="75">
        <v>518.78</v>
      </c>
      <c r="H89" s="65">
        <f t="shared" si="7"/>
        <v>55657344.049999997</v>
      </c>
      <c r="I89" s="626">
        <f t="shared" si="8"/>
        <v>53146417.100000001</v>
      </c>
      <c r="J89" s="610">
        <f t="shared" si="10"/>
        <v>1.0449999999999999</v>
      </c>
      <c r="K89" s="65">
        <f t="shared" si="9"/>
        <v>50871113.649999999</v>
      </c>
      <c r="N89" s="65">
        <v>496.57</v>
      </c>
    </row>
    <row r="90" spans="1:14" ht="12.75" x14ac:dyDescent="0.2">
      <c r="A90" s="89" t="s">
        <v>2637</v>
      </c>
      <c r="B90" s="90" t="s">
        <v>1081</v>
      </c>
      <c r="C90" s="623">
        <v>167136</v>
      </c>
      <c r="D90" s="91">
        <v>1.0299</v>
      </c>
      <c r="E90" s="91">
        <v>1.35</v>
      </c>
      <c r="F90" s="92">
        <v>736.16</v>
      </c>
      <c r="G90" s="75">
        <v>702.95</v>
      </c>
      <c r="H90" s="806">
        <f t="shared" si="7"/>
        <v>123038837.76000001</v>
      </c>
      <c r="I90" s="807">
        <f t="shared" si="8"/>
        <v>117488251.2</v>
      </c>
      <c r="J90" s="808">
        <f t="shared" si="10"/>
        <v>0.97399999999999998</v>
      </c>
      <c r="K90" s="806">
        <f t="shared" si="9"/>
        <v>120586952.64</v>
      </c>
      <c r="L90" s="806">
        <f>K90/1.45*1.35</f>
        <v>112270611.078621</v>
      </c>
      <c r="M90" s="806">
        <f>I90-K90</f>
        <v>-3098701.44</v>
      </c>
      <c r="N90" s="806">
        <v>721.49</v>
      </c>
    </row>
    <row r="91" spans="1:14" ht="12.75" x14ac:dyDescent="0.2">
      <c r="A91" s="89" t="s">
        <v>2638</v>
      </c>
      <c r="B91" s="90" t="s">
        <v>1259</v>
      </c>
      <c r="C91" s="623">
        <v>1923</v>
      </c>
      <c r="D91" s="91">
        <v>0.98809999999999998</v>
      </c>
      <c r="E91" s="91">
        <v>0.9</v>
      </c>
      <c r="F91" s="92">
        <v>470.85</v>
      </c>
      <c r="G91" s="75">
        <v>449.61</v>
      </c>
      <c r="H91" s="65">
        <f t="shared" si="7"/>
        <v>905444.55</v>
      </c>
      <c r="I91" s="626">
        <f t="shared" si="8"/>
        <v>864600.03</v>
      </c>
      <c r="J91" s="610">
        <f t="shared" si="10"/>
        <v>1.0309999999999999</v>
      </c>
      <c r="K91" s="65">
        <f t="shared" si="9"/>
        <v>838293.39</v>
      </c>
      <c r="L91" s="65">
        <f>L90*1.037</f>
        <v>116424623.68853</v>
      </c>
      <c r="N91" s="65">
        <v>435.93</v>
      </c>
    </row>
    <row r="92" spans="1:14" ht="12.75" x14ac:dyDescent="0.2">
      <c r="A92" s="89" t="s">
        <v>2639</v>
      </c>
      <c r="B92" s="90" t="s">
        <v>1262</v>
      </c>
      <c r="C92" s="623">
        <v>306</v>
      </c>
      <c r="D92" s="91">
        <v>1.0013000000000001</v>
      </c>
      <c r="E92" s="91">
        <v>1</v>
      </c>
      <c r="F92" s="92">
        <v>530.16</v>
      </c>
      <c r="G92" s="75">
        <v>506.24</v>
      </c>
      <c r="H92" s="65">
        <f t="shared" si="7"/>
        <v>162228.96</v>
      </c>
      <c r="I92" s="626">
        <f t="shared" si="8"/>
        <v>154909.44</v>
      </c>
      <c r="J92" s="610">
        <f t="shared" si="10"/>
        <v>1.0009999999999999</v>
      </c>
      <c r="K92" s="65">
        <f t="shared" si="9"/>
        <v>154805.4</v>
      </c>
      <c r="N92" s="65">
        <v>505.9</v>
      </c>
    </row>
    <row r="93" spans="1:14" ht="12.75" x14ac:dyDescent="0.2">
      <c r="A93" s="89" t="s">
        <v>1269</v>
      </c>
      <c r="B93" s="90" t="s">
        <v>1270</v>
      </c>
      <c r="C93" s="623">
        <v>799</v>
      </c>
      <c r="D93" s="91">
        <v>1.0660000000000001</v>
      </c>
      <c r="E93" s="91">
        <v>1</v>
      </c>
      <c r="F93" s="92">
        <v>564.41999999999996</v>
      </c>
      <c r="G93" s="75">
        <v>538.96</v>
      </c>
      <c r="H93" s="65">
        <f t="shared" si="7"/>
        <v>450971.58</v>
      </c>
      <c r="I93" s="626">
        <f t="shared" si="8"/>
        <v>430629.04</v>
      </c>
      <c r="J93" s="610">
        <f t="shared" si="10"/>
        <v>1.0129999999999999</v>
      </c>
      <c r="K93" s="65">
        <f t="shared" si="9"/>
        <v>425243.78</v>
      </c>
      <c r="N93" s="65">
        <v>532.22</v>
      </c>
    </row>
    <row r="94" spans="1:14" ht="12.75" x14ac:dyDescent="0.2">
      <c r="A94" s="89" t="s">
        <v>1273</v>
      </c>
      <c r="B94" s="90" t="s">
        <v>1274</v>
      </c>
      <c r="C94" s="623">
        <v>1417</v>
      </c>
      <c r="D94" s="91">
        <v>1.0605</v>
      </c>
      <c r="E94" s="91">
        <v>1</v>
      </c>
      <c r="F94" s="92">
        <v>561.5</v>
      </c>
      <c r="G94" s="75">
        <v>536.16999999999996</v>
      </c>
      <c r="H94" s="65">
        <f t="shared" si="7"/>
        <v>795645.5</v>
      </c>
      <c r="I94" s="626">
        <f t="shared" si="8"/>
        <v>759752.89</v>
      </c>
      <c r="J94" s="610">
        <f t="shared" si="10"/>
        <v>1.018</v>
      </c>
      <c r="K94" s="65">
        <f t="shared" si="9"/>
        <v>746645.64</v>
      </c>
      <c r="N94" s="65">
        <v>526.91999999999996</v>
      </c>
    </row>
    <row r="95" spans="1:14" ht="12.75" x14ac:dyDescent="0.2">
      <c r="A95" s="89" t="s">
        <v>1281</v>
      </c>
      <c r="B95" s="90" t="s">
        <v>1282</v>
      </c>
      <c r="C95" s="623">
        <v>627</v>
      </c>
      <c r="D95" s="91">
        <v>1.1356999999999999</v>
      </c>
      <c r="E95" s="91">
        <v>1</v>
      </c>
      <c r="F95" s="92">
        <v>601.32000000000005</v>
      </c>
      <c r="G95" s="75">
        <v>574.19000000000005</v>
      </c>
      <c r="H95" s="65">
        <f t="shared" si="7"/>
        <v>377027.64</v>
      </c>
      <c r="I95" s="626">
        <f>C95*G95</f>
        <v>360017.13</v>
      </c>
      <c r="J95" s="610">
        <f t="shared" si="10"/>
        <v>1.0469999999999999</v>
      </c>
      <c r="K95" s="65">
        <f t="shared" si="9"/>
        <v>343721.4</v>
      </c>
      <c r="N95" s="65">
        <v>548.20000000000005</v>
      </c>
    </row>
    <row r="96" spans="1:14" ht="12.75" x14ac:dyDescent="0.2">
      <c r="C96" s="65">
        <f>SUM(C5:C95)</f>
        <v>1862018</v>
      </c>
      <c r="H96" s="622">
        <f>SUM(H5:H95)</f>
        <v>1032464027.41</v>
      </c>
      <c r="I96" s="628">
        <f t="shared" ref="I96:K96" si="11">SUM(I5:I95)</f>
        <v>985882551.44000006</v>
      </c>
      <c r="J96" s="629">
        <f t="shared" si="10"/>
        <v>1.0269999999999999</v>
      </c>
      <c r="K96" s="622">
        <f t="shared" si="11"/>
        <v>959899967.03999996</v>
      </c>
      <c r="L96" s="622"/>
    </row>
    <row r="97" spans="8:9" ht="12.75" x14ac:dyDescent="0.2">
      <c r="H97" s="65">
        <f>C96*A1</f>
        <v>985882670.46000004</v>
      </c>
      <c r="I97" s="626"/>
    </row>
    <row r="98" spans="8:9" ht="12.75" x14ac:dyDescent="0.2">
      <c r="H98" s="65">
        <f>H97/H96</f>
        <v>0.95488331243186098</v>
      </c>
      <c r="I98" s="626"/>
    </row>
  </sheetData>
  <mergeCells count="2">
    <mergeCell ref="D1:G1"/>
    <mergeCell ref="A2:G2"/>
  </mergeCells>
  <pageMargins left="0.70866141732283472" right="0.70866141732283472" top="0.74803149606299213" bottom="0.74803149606299213" header="0.31496062992125984" footer="0.31496062992125984"/>
  <pageSetup paperSize="9" scale="94" orientation="portrait" verticalDpi="300" r:id="rId1"/>
  <colBreaks count="1" manualBreakCount="1">
    <brk id="7" max="9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Normal="100" zoomScaleSheetLayoutView="100" workbookViewId="0">
      <selection activeCell="G11" sqref="G11"/>
    </sheetView>
  </sheetViews>
  <sheetFormatPr defaultColWidth="9.140625" defaultRowHeight="15" x14ac:dyDescent="0.25"/>
  <cols>
    <col min="1" max="1" width="37.42578125" style="77" customWidth="1"/>
    <col min="2" max="2" width="17.5703125" style="77" customWidth="1"/>
    <col min="3" max="3" width="27.7109375" style="77" customWidth="1"/>
    <col min="4" max="16384" width="9.140625" style="77"/>
  </cols>
  <sheetData>
    <row r="1" spans="1:3" ht="75.75" customHeight="1" x14ac:dyDescent="0.25">
      <c r="A1" s="1326" t="s">
        <v>5582</v>
      </c>
      <c r="B1" s="1326"/>
      <c r="C1" s="1326"/>
    </row>
    <row r="2" spans="1:3" ht="47.25" customHeight="1" x14ac:dyDescent="0.25">
      <c r="A2" s="1327" t="s">
        <v>2625</v>
      </c>
      <c r="B2" s="1327"/>
      <c r="C2" s="1327"/>
    </row>
    <row r="3" spans="1:3" ht="29.25" customHeight="1" x14ac:dyDescent="0.25">
      <c r="A3" s="1328" t="s">
        <v>2618</v>
      </c>
      <c r="B3" s="1328"/>
      <c r="C3" s="1328"/>
    </row>
    <row r="4" spans="1:3" x14ac:dyDescent="0.25">
      <c r="A4" s="617" t="s">
        <v>1363</v>
      </c>
      <c r="B4" s="617" t="s">
        <v>1364</v>
      </c>
      <c r="C4" s="617" t="s">
        <v>2616</v>
      </c>
    </row>
    <row r="5" spans="1:3" x14ac:dyDescent="0.25">
      <c r="A5" s="618" t="s">
        <v>5720</v>
      </c>
      <c r="B5" s="927" t="s">
        <v>1366</v>
      </c>
      <c r="C5" s="975">
        <v>4.3299999999999998E-2</v>
      </c>
    </row>
    <row r="6" spans="1:3" x14ac:dyDescent="0.25">
      <c r="A6" s="618" t="s">
        <v>5720</v>
      </c>
      <c r="B6" s="927" t="s">
        <v>1367</v>
      </c>
      <c r="C6" s="975">
        <v>2.3599999999999999E-2</v>
      </c>
    </row>
    <row r="7" spans="1:3" x14ac:dyDescent="0.25">
      <c r="A7" s="619" t="s">
        <v>1368</v>
      </c>
      <c r="B7" s="927" t="s">
        <v>1366</v>
      </c>
      <c r="C7" s="975">
        <v>0.54610000000000003</v>
      </c>
    </row>
    <row r="8" spans="1:3" x14ac:dyDescent="0.25">
      <c r="A8" s="619" t="s">
        <v>1368</v>
      </c>
      <c r="B8" s="927" t="s">
        <v>1367</v>
      </c>
      <c r="C8" s="975">
        <v>0.55189999999999995</v>
      </c>
    </row>
    <row r="9" spans="1:3" x14ac:dyDescent="0.25">
      <c r="A9" s="619" t="s">
        <v>1369</v>
      </c>
      <c r="B9" s="927" t="s">
        <v>1366</v>
      </c>
      <c r="C9" s="975">
        <v>1.2367999999999999</v>
      </c>
    </row>
    <row r="10" spans="1:3" x14ac:dyDescent="0.25">
      <c r="A10" s="619" t="s">
        <v>1369</v>
      </c>
      <c r="B10" s="927" t="s">
        <v>1367</v>
      </c>
      <c r="C10" s="975">
        <v>1.5766</v>
      </c>
    </row>
    <row r="11" spans="1:3" x14ac:dyDescent="0.25">
      <c r="A11" s="619" t="s">
        <v>2619</v>
      </c>
      <c r="B11" s="927" t="s">
        <v>1366</v>
      </c>
      <c r="C11" s="975">
        <v>0.78149999999999997</v>
      </c>
    </row>
    <row r="12" spans="1:3" x14ac:dyDescent="0.25">
      <c r="A12" s="619" t="s">
        <v>2620</v>
      </c>
      <c r="B12" s="927" t="s">
        <v>1367</v>
      </c>
      <c r="C12" s="975">
        <v>1.274</v>
      </c>
    </row>
    <row r="13" spans="1:3" x14ac:dyDescent="0.25">
      <c r="A13" s="619" t="s">
        <v>2621</v>
      </c>
      <c r="B13" s="927" t="s">
        <v>1366</v>
      </c>
      <c r="C13" s="975">
        <v>0.77470000000000006</v>
      </c>
    </row>
    <row r="14" spans="1:3" x14ac:dyDescent="0.25">
      <c r="A14" s="619" t="s">
        <v>2622</v>
      </c>
      <c r="B14" s="927" t="s">
        <v>1367</v>
      </c>
      <c r="C14" s="975">
        <v>0.86760000000000004</v>
      </c>
    </row>
    <row r="16" spans="1:3" ht="32.25" customHeight="1" x14ac:dyDescent="0.25">
      <c r="A16" s="1329" t="s">
        <v>1372</v>
      </c>
      <c r="B16" s="1329"/>
      <c r="C16" s="1329"/>
    </row>
    <row r="17" spans="1:3" x14ac:dyDescent="0.25">
      <c r="A17" s="1330" t="s">
        <v>1373</v>
      </c>
      <c r="B17" s="1331"/>
      <c r="C17" s="79" t="s">
        <v>1365</v>
      </c>
    </row>
    <row r="18" spans="1:3" x14ac:dyDescent="0.25">
      <c r="A18" s="1116" t="s">
        <v>2623</v>
      </c>
      <c r="B18" s="1117"/>
      <c r="C18" s="620">
        <v>0.9</v>
      </c>
    </row>
    <row r="19" spans="1:3" x14ac:dyDescent="0.25">
      <c r="A19" s="953" t="s">
        <v>1376</v>
      </c>
      <c r="B19" s="954"/>
      <c r="C19" s="620">
        <v>1</v>
      </c>
    </row>
    <row r="20" spans="1:3" x14ac:dyDescent="0.25">
      <c r="A20" s="1116" t="s">
        <v>1377</v>
      </c>
      <c r="B20" s="1117"/>
      <c r="C20" s="956">
        <v>1.35</v>
      </c>
    </row>
    <row r="21" spans="1:3" x14ac:dyDescent="0.25">
      <c r="A21" s="1116" t="s">
        <v>2624</v>
      </c>
      <c r="B21" s="1117"/>
      <c r="C21" s="620">
        <v>1.55</v>
      </c>
    </row>
  </sheetData>
  <mergeCells count="8">
    <mergeCell ref="A20:B20"/>
    <mergeCell ref="A21:B21"/>
    <mergeCell ref="A1:C1"/>
    <mergeCell ref="A2:C2"/>
    <mergeCell ref="A3:C3"/>
    <mergeCell ref="A16:C16"/>
    <mergeCell ref="A17:B17"/>
    <mergeCell ref="A18:B18"/>
  </mergeCells>
  <pageMargins left="0.7" right="0.7" top="0.75" bottom="0.75" header="0.3" footer="0.3"/>
  <pageSetup paperSize="9" orientation="portrait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view="pageBreakPreview" zoomScale="112" zoomScaleNormal="100" zoomScaleSheetLayoutView="112" workbookViewId="0">
      <pane ySplit="3" topLeftCell="A4" activePane="bottomLeft" state="frozen"/>
      <selection activeCell="Q21" sqref="Q21"/>
      <selection pane="bottomLeft" activeCell="M123" sqref="M123"/>
    </sheetView>
  </sheetViews>
  <sheetFormatPr defaultColWidth="8.85546875" defaultRowHeight="12.75" x14ac:dyDescent="0.25"/>
  <cols>
    <col min="1" max="1" width="8.42578125" style="604" customWidth="1"/>
    <col min="2" max="2" width="5" style="604" customWidth="1"/>
    <col min="3" max="3" width="1.85546875" style="604" customWidth="1"/>
    <col min="4" max="4" width="51.85546875" style="604" customWidth="1"/>
    <col min="5" max="5" width="16.28515625" style="604" customWidth="1"/>
    <col min="6" max="6" width="17.140625" style="604" customWidth="1"/>
    <col min="7" max="16384" width="8.85546875" style="604"/>
  </cols>
  <sheetData>
    <row r="1" spans="1:6" ht="37.5" customHeight="1" x14ac:dyDescent="0.25">
      <c r="D1" s="605"/>
      <c r="E1" s="1344" t="s">
        <v>5581</v>
      </c>
      <c r="F1" s="1344"/>
    </row>
    <row r="2" spans="1:6" ht="47.25" customHeight="1" x14ac:dyDescent="0.25">
      <c r="A2" s="1335" t="s">
        <v>2535</v>
      </c>
      <c r="B2" s="1335"/>
      <c r="C2" s="1335"/>
      <c r="D2" s="1335"/>
      <c r="E2" s="1335"/>
      <c r="F2" s="1335"/>
    </row>
    <row r="3" spans="1:6" ht="25.5" x14ac:dyDescent="0.25">
      <c r="A3" s="1343" t="s">
        <v>2479</v>
      </c>
      <c r="B3" s="1343"/>
      <c r="C3" s="1343"/>
      <c r="D3" s="919" t="s">
        <v>2480</v>
      </c>
      <c r="E3" s="919" t="s">
        <v>1493</v>
      </c>
      <c r="F3" s="919" t="s">
        <v>1494</v>
      </c>
    </row>
    <row r="4" spans="1:6" ht="21" customHeight="1" x14ac:dyDescent="0.25">
      <c r="A4" s="1341" t="s">
        <v>2536</v>
      </c>
      <c r="B4" s="1341"/>
      <c r="C4" s="1341"/>
      <c r="D4" s="1341"/>
      <c r="E4" s="1341"/>
      <c r="F4" s="1341"/>
    </row>
    <row r="5" spans="1:6" x14ac:dyDescent="0.2">
      <c r="A5" s="1336" t="s">
        <v>2537</v>
      </c>
      <c r="B5" s="1336"/>
      <c r="C5" s="1336"/>
      <c r="D5" s="609" t="s">
        <v>2538</v>
      </c>
      <c r="E5" s="611"/>
      <c r="F5" s="970">
        <v>5400.24</v>
      </c>
    </row>
    <row r="6" spans="1:6" x14ac:dyDescent="0.2">
      <c r="A6" s="1336" t="s">
        <v>2537</v>
      </c>
      <c r="B6" s="1336"/>
      <c r="C6" s="1336"/>
      <c r="D6" s="609" t="s">
        <v>2539</v>
      </c>
      <c r="E6" s="611"/>
      <c r="F6" s="970">
        <v>699.23</v>
      </c>
    </row>
    <row r="7" spans="1:6" x14ac:dyDescent="0.2">
      <c r="A7" s="1336" t="s">
        <v>2537</v>
      </c>
      <c r="B7" s="1336"/>
      <c r="C7" s="1336"/>
      <c r="D7" s="609" t="s">
        <v>2540</v>
      </c>
      <c r="E7" s="611"/>
      <c r="F7" s="970">
        <v>808.03</v>
      </c>
    </row>
    <row r="8" spans="1:6" x14ac:dyDescent="0.2">
      <c r="A8" s="1336" t="s">
        <v>2537</v>
      </c>
      <c r="B8" s="1336"/>
      <c r="C8" s="1336"/>
      <c r="D8" s="609" t="s">
        <v>2541</v>
      </c>
      <c r="E8" s="611"/>
      <c r="F8" s="970">
        <v>491.73</v>
      </c>
    </row>
    <row r="9" spans="1:6" x14ac:dyDescent="0.2">
      <c r="A9" s="1336" t="s">
        <v>2537</v>
      </c>
      <c r="B9" s="1336"/>
      <c r="C9" s="1336"/>
      <c r="D9" s="609" t="s">
        <v>2542</v>
      </c>
      <c r="E9" s="611"/>
      <c r="F9" s="970">
        <v>491.73</v>
      </c>
    </row>
    <row r="10" spans="1:6" x14ac:dyDescent="0.2">
      <c r="A10" s="1336" t="s">
        <v>2537</v>
      </c>
      <c r="B10" s="1336"/>
      <c r="C10" s="1336"/>
      <c r="D10" s="609" t="s">
        <v>2543</v>
      </c>
      <c r="E10" s="611"/>
      <c r="F10" s="970">
        <v>491.73</v>
      </c>
    </row>
    <row r="11" spans="1:6" x14ac:dyDescent="0.2">
      <c r="A11" s="1336" t="s">
        <v>2537</v>
      </c>
      <c r="B11" s="1336"/>
      <c r="C11" s="1336"/>
      <c r="D11" s="609" t="s">
        <v>2544</v>
      </c>
      <c r="E11" s="611"/>
      <c r="F11" s="970">
        <v>491.73</v>
      </c>
    </row>
    <row r="12" spans="1:6" x14ac:dyDescent="0.2">
      <c r="A12" s="1336" t="s">
        <v>2537</v>
      </c>
      <c r="B12" s="1336"/>
      <c r="C12" s="1336"/>
      <c r="D12" s="609" t="s">
        <v>2545</v>
      </c>
      <c r="E12" s="611"/>
      <c r="F12" s="970">
        <v>491.73</v>
      </c>
    </row>
    <row r="13" spans="1:6" x14ac:dyDescent="0.2">
      <c r="A13" s="1336" t="s">
        <v>2537</v>
      </c>
      <c r="B13" s="1336"/>
      <c r="C13" s="1336"/>
      <c r="D13" s="609" t="s">
        <v>2546</v>
      </c>
      <c r="E13" s="611"/>
      <c r="F13" s="970">
        <v>491.73</v>
      </c>
    </row>
    <row r="14" spans="1:6" x14ac:dyDescent="0.2">
      <c r="A14" s="1336" t="s">
        <v>2537</v>
      </c>
      <c r="B14" s="1336"/>
      <c r="C14" s="1336"/>
      <c r="D14" s="609" t="s">
        <v>2547</v>
      </c>
      <c r="E14" s="611"/>
      <c r="F14" s="970">
        <v>491.73</v>
      </c>
    </row>
    <row r="15" spans="1:6" x14ac:dyDescent="0.2">
      <c r="A15" s="1336" t="s">
        <v>2537</v>
      </c>
      <c r="B15" s="1336"/>
      <c r="C15" s="1336"/>
      <c r="D15" s="609" t="s">
        <v>2548</v>
      </c>
      <c r="E15" s="611"/>
      <c r="F15" s="970">
        <v>491.73</v>
      </c>
    </row>
    <row r="16" spans="1:6" x14ac:dyDescent="0.2">
      <c r="A16" s="1336" t="s">
        <v>2537</v>
      </c>
      <c r="B16" s="1336"/>
      <c r="C16" s="1336"/>
      <c r="D16" s="609" t="s">
        <v>2549</v>
      </c>
      <c r="E16" s="611"/>
      <c r="F16" s="970">
        <v>2405.27</v>
      </c>
    </row>
    <row r="17" spans="1:6" x14ac:dyDescent="0.2">
      <c r="A17" s="1336" t="s">
        <v>2550</v>
      </c>
      <c r="B17" s="1336"/>
      <c r="C17" s="1336"/>
      <c r="D17" s="609" t="s">
        <v>2551</v>
      </c>
      <c r="E17" s="611"/>
      <c r="F17" s="970">
        <v>491.73</v>
      </c>
    </row>
    <row r="18" spans="1:6" x14ac:dyDescent="0.2">
      <c r="A18" s="1336" t="s">
        <v>2550</v>
      </c>
      <c r="B18" s="1336"/>
      <c r="C18" s="1336"/>
      <c r="D18" s="609" t="s">
        <v>2552</v>
      </c>
      <c r="E18" s="611"/>
      <c r="F18" s="970">
        <v>491.73</v>
      </c>
    </row>
    <row r="19" spans="1:6" x14ac:dyDescent="0.2">
      <c r="A19" s="1336" t="s">
        <v>2550</v>
      </c>
      <c r="B19" s="1336"/>
      <c r="C19" s="1336"/>
      <c r="D19" s="609" t="s">
        <v>2553</v>
      </c>
      <c r="E19" s="611"/>
      <c r="F19" s="970">
        <v>877.73</v>
      </c>
    </row>
    <row r="20" spans="1:6" x14ac:dyDescent="0.2">
      <c r="A20" s="1336" t="s">
        <v>2554</v>
      </c>
      <c r="B20" s="1336"/>
      <c r="C20" s="1336"/>
      <c r="D20" s="609" t="s">
        <v>2555</v>
      </c>
      <c r="E20" s="611"/>
      <c r="F20" s="970">
        <v>2594.84</v>
      </c>
    </row>
    <row r="21" spans="1:6" x14ac:dyDescent="0.2">
      <c r="A21" s="1336" t="s">
        <v>2554</v>
      </c>
      <c r="B21" s="1336"/>
      <c r="C21" s="1336"/>
      <c r="D21" s="609" t="s">
        <v>2556</v>
      </c>
      <c r="E21" s="612"/>
      <c r="F21" s="970">
        <v>877.73</v>
      </c>
    </row>
    <row r="22" spans="1:6" x14ac:dyDescent="0.2">
      <c r="A22" s="1336" t="s">
        <v>2554</v>
      </c>
      <c r="B22" s="1336"/>
      <c r="C22" s="1336"/>
      <c r="D22" s="609" t="s">
        <v>2557</v>
      </c>
      <c r="E22" s="612"/>
      <c r="F22" s="970">
        <v>877.73</v>
      </c>
    </row>
    <row r="23" spans="1:6" x14ac:dyDescent="0.2">
      <c r="A23" s="1336" t="s">
        <v>2554</v>
      </c>
      <c r="B23" s="1336"/>
      <c r="C23" s="1336"/>
      <c r="D23" s="609" t="s">
        <v>2558</v>
      </c>
      <c r="E23" s="611"/>
      <c r="F23" s="970">
        <v>5674.61</v>
      </c>
    </row>
    <row r="24" spans="1:6" x14ac:dyDescent="0.2">
      <c r="A24" s="1336" t="s">
        <v>2554</v>
      </c>
      <c r="B24" s="1336"/>
      <c r="C24" s="1336"/>
      <c r="D24" s="609" t="s">
        <v>2559</v>
      </c>
      <c r="E24" s="611"/>
      <c r="F24" s="970">
        <v>1980.17</v>
      </c>
    </row>
    <row r="25" spans="1:6" x14ac:dyDescent="0.2">
      <c r="A25" s="1336" t="s">
        <v>2554</v>
      </c>
      <c r="B25" s="1336"/>
      <c r="C25" s="1336"/>
      <c r="D25" s="609" t="s">
        <v>2560</v>
      </c>
      <c r="E25" s="611"/>
      <c r="F25" s="970">
        <v>877.73</v>
      </c>
    </row>
    <row r="26" spans="1:6" x14ac:dyDescent="0.2">
      <c r="A26" s="1336" t="s">
        <v>2554</v>
      </c>
      <c r="B26" s="1336"/>
      <c r="C26" s="1336"/>
      <c r="D26" s="609" t="s">
        <v>2561</v>
      </c>
      <c r="E26" s="611"/>
      <c r="F26" s="970">
        <v>877.73</v>
      </c>
    </row>
    <row r="27" spans="1:6" x14ac:dyDescent="0.2">
      <c r="A27" s="1336" t="s">
        <v>2554</v>
      </c>
      <c r="B27" s="1336"/>
      <c r="C27" s="1336"/>
      <c r="D27" s="609" t="s">
        <v>2562</v>
      </c>
      <c r="E27" s="611"/>
      <c r="F27" s="970">
        <v>2368.64</v>
      </c>
    </row>
    <row r="28" spans="1:6" x14ac:dyDescent="0.2">
      <c r="A28" s="1336" t="s">
        <v>2554</v>
      </c>
      <c r="B28" s="1336"/>
      <c r="C28" s="1336"/>
      <c r="D28" s="609" t="s">
        <v>2563</v>
      </c>
      <c r="E28" s="612"/>
      <c r="F28" s="970">
        <v>877.73</v>
      </c>
    </row>
    <row r="29" spans="1:6" x14ac:dyDescent="0.2">
      <c r="A29" s="1336" t="s">
        <v>2554</v>
      </c>
      <c r="B29" s="1336"/>
      <c r="C29" s="1336"/>
      <c r="D29" s="609" t="s">
        <v>2564</v>
      </c>
      <c r="E29" s="612"/>
      <c r="F29" s="970">
        <v>877.73</v>
      </c>
    </row>
    <row r="30" spans="1:6" x14ac:dyDescent="0.2">
      <c r="A30" s="1336" t="s">
        <v>2554</v>
      </c>
      <c r="B30" s="1336"/>
      <c r="C30" s="1336"/>
      <c r="D30" s="609" t="s">
        <v>2565</v>
      </c>
      <c r="E30" s="612"/>
      <c r="F30" s="970">
        <v>1118.68</v>
      </c>
    </row>
    <row r="31" spans="1:6" x14ac:dyDescent="0.2">
      <c r="A31" s="1336" t="s">
        <v>2554</v>
      </c>
      <c r="B31" s="1336"/>
      <c r="C31" s="1336"/>
      <c r="D31" s="609" t="s">
        <v>2566</v>
      </c>
      <c r="E31" s="612"/>
      <c r="F31" s="970">
        <v>1221.94</v>
      </c>
    </row>
    <row r="32" spans="1:6" x14ac:dyDescent="0.2">
      <c r="A32" s="1336" t="s">
        <v>2554</v>
      </c>
      <c r="B32" s="1336"/>
      <c r="C32" s="1336"/>
      <c r="D32" s="609" t="s">
        <v>2567</v>
      </c>
      <c r="E32" s="612"/>
      <c r="F32" s="970">
        <v>5078.09</v>
      </c>
    </row>
    <row r="33" spans="1:6" x14ac:dyDescent="0.2">
      <c r="A33" s="1336" t="s">
        <v>2554</v>
      </c>
      <c r="B33" s="1336"/>
      <c r="C33" s="1336"/>
      <c r="D33" s="609" t="s">
        <v>2568</v>
      </c>
      <c r="E33" s="612"/>
      <c r="F33" s="970">
        <v>3258.67</v>
      </c>
    </row>
    <row r="34" spans="1:6" x14ac:dyDescent="0.2">
      <c r="A34" s="1336" t="s">
        <v>2554</v>
      </c>
      <c r="B34" s="1336"/>
      <c r="C34" s="1336"/>
      <c r="D34" s="609" t="s">
        <v>2569</v>
      </c>
      <c r="E34" s="612"/>
      <c r="F34" s="970">
        <v>3504.28</v>
      </c>
    </row>
    <row r="35" spans="1:6" ht="22.5" customHeight="1" x14ac:dyDescent="0.25">
      <c r="A35" s="1341" t="s">
        <v>2570</v>
      </c>
      <c r="B35" s="1341"/>
      <c r="C35" s="1341"/>
      <c r="D35" s="1341"/>
      <c r="E35" s="1341"/>
      <c r="F35" s="1341"/>
    </row>
    <row r="36" spans="1:6" x14ac:dyDescent="0.2">
      <c r="A36" s="1336" t="s">
        <v>2537</v>
      </c>
      <c r="B36" s="1336"/>
      <c r="C36" s="1336"/>
      <c r="D36" s="609" t="s">
        <v>2538</v>
      </c>
      <c r="E36" s="611"/>
      <c r="F36" s="970">
        <v>5400.24</v>
      </c>
    </row>
    <row r="37" spans="1:6" x14ac:dyDescent="0.2">
      <c r="A37" s="1336" t="s">
        <v>2537</v>
      </c>
      <c r="B37" s="1336"/>
      <c r="C37" s="1336"/>
      <c r="D37" s="609" t="s">
        <v>2539</v>
      </c>
      <c r="E37" s="611"/>
      <c r="F37" s="970">
        <v>699.23</v>
      </c>
    </row>
    <row r="38" spans="1:6" x14ac:dyDescent="0.2">
      <c r="A38" s="1336" t="s">
        <v>2537</v>
      </c>
      <c r="B38" s="1336"/>
      <c r="C38" s="1336"/>
      <c r="D38" s="609" t="s">
        <v>2540</v>
      </c>
      <c r="E38" s="611"/>
      <c r="F38" s="970">
        <v>808.03</v>
      </c>
    </row>
    <row r="39" spans="1:6" x14ac:dyDescent="0.2">
      <c r="A39" s="1336" t="s">
        <v>2537</v>
      </c>
      <c r="B39" s="1336"/>
      <c r="C39" s="1336"/>
      <c r="D39" s="609" t="s">
        <v>2541</v>
      </c>
      <c r="E39" s="611"/>
      <c r="F39" s="970">
        <v>491.73</v>
      </c>
    </row>
    <row r="40" spans="1:6" x14ac:dyDescent="0.2">
      <c r="A40" s="1336" t="s">
        <v>2537</v>
      </c>
      <c r="B40" s="1336"/>
      <c r="C40" s="1336"/>
      <c r="D40" s="609" t="s">
        <v>2542</v>
      </c>
      <c r="E40" s="611"/>
      <c r="F40" s="970">
        <v>491.73</v>
      </c>
    </row>
    <row r="41" spans="1:6" x14ac:dyDescent="0.2">
      <c r="A41" s="1336" t="s">
        <v>2537</v>
      </c>
      <c r="B41" s="1336"/>
      <c r="C41" s="1336"/>
      <c r="D41" s="609" t="s">
        <v>2543</v>
      </c>
      <c r="E41" s="611"/>
      <c r="F41" s="970">
        <v>491.73</v>
      </c>
    </row>
    <row r="42" spans="1:6" x14ac:dyDescent="0.2">
      <c r="A42" s="1336" t="s">
        <v>2537</v>
      </c>
      <c r="B42" s="1336"/>
      <c r="C42" s="1336"/>
      <c r="D42" s="609" t="s">
        <v>2544</v>
      </c>
      <c r="E42" s="611"/>
      <c r="F42" s="970">
        <v>491.73</v>
      </c>
    </row>
    <row r="43" spans="1:6" x14ac:dyDescent="0.2">
      <c r="A43" s="1336" t="s">
        <v>2537</v>
      </c>
      <c r="B43" s="1336"/>
      <c r="C43" s="1336"/>
      <c r="D43" s="609" t="s">
        <v>2545</v>
      </c>
      <c r="E43" s="611"/>
      <c r="F43" s="970">
        <v>491.73</v>
      </c>
    </row>
    <row r="44" spans="1:6" x14ac:dyDescent="0.2">
      <c r="A44" s="1336" t="s">
        <v>2537</v>
      </c>
      <c r="B44" s="1336"/>
      <c r="C44" s="1336"/>
      <c r="D44" s="609" t="s">
        <v>2546</v>
      </c>
      <c r="E44" s="611"/>
      <c r="F44" s="970">
        <v>491.73</v>
      </c>
    </row>
    <row r="45" spans="1:6" x14ac:dyDescent="0.2">
      <c r="A45" s="1336" t="s">
        <v>2537</v>
      </c>
      <c r="B45" s="1336"/>
      <c r="C45" s="1336"/>
      <c r="D45" s="609" t="s">
        <v>2547</v>
      </c>
      <c r="E45" s="611"/>
      <c r="F45" s="970">
        <v>491.73</v>
      </c>
    </row>
    <row r="46" spans="1:6" x14ac:dyDescent="0.2">
      <c r="A46" s="1336" t="s">
        <v>2537</v>
      </c>
      <c r="B46" s="1336"/>
      <c r="C46" s="1336"/>
      <c r="D46" s="609" t="s">
        <v>2548</v>
      </c>
      <c r="E46" s="611"/>
      <c r="F46" s="970">
        <v>491.73</v>
      </c>
    </row>
    <row r="47" spans="1:6" x14ac:dyDescent="0.2">
      <c r="A47" s="1336" t="s">
        <v>2537</v>
      </c>
      <c r="B47" s="1336"/>
      <c r="C47" s="1336"/>
      <c r="D47" s="609" t="s">
        <v>2549</v>
      </c>
      <c r="E47" s="611"/>
      <c r="F47" s="970">
        <v>2405.27</v>
      </c>
    </row>
    <row r="48" spans="1:6" x14ac:dyDescent="0.2">
      <c r="A48" s="1336" t="s">
        <v>2550</v>
      </c>
      <c r="B48" s="1336"/>
      <c r="C48" s="1336"/>
      <c r="D48" s="609" t="s">
        <v>2551</v>
      </c>
      <c r="E48" s="611"/>
      <c r="F48" s="970">
        <v>491.73</v>
      </c>
    </row>
    <row r="49" spans="1:6" x14ac:dyDescent="0.2">
      <c r="A49" s="1336" t="s">
        <v>2550</v>
      </c>
      <c r="B49" s="1336"/>
      <c r="C49" s="1336"/>
      <c r="D49" s="609" t="s">
        <v>2552</v>
      </c>
      <c r="E49" s="611"/>
      <c r="F49" s="970">
        <v>491.73</v>
      </c>
    </row>
    <row r="50" spans="1:6" x14ac:dyDescent="0.2">
      <c r="A50" s="1336" t="s">
        <v>2550</v>
      </c>
      <c r="B50" s="1336"/>
      <c r="C50" s="1336"/>
      <c r="D50" s="609" t="s">
        <v>2553</v>
      </c>
      <c r="E50" s="611"/>
      <c r="F50" s="970">
        <v>877.73</v>
      </c>
    </row>
    <row r="51" spans="1:6" x14ac:dyDescent="0.2">
      <c r="A51" s="1336" t="s">
        <v>2554</v>
      </c>
      <c r="B51" s="1336"/>
      <c r="C51" s="1336"/>
      <c r="D51" s="609" t="s">
        <v>2555</v>
      </c>
      <c r="E51" s="611"/>
      <c r="F51" s="970">
        <v>2629.25</v>
      </c>
    </row>
    <row r="52" spans="1:6" x14ac:dyDescent="0.2">
      <c r="A52" s="1336" t="s">
        <v>2554</v>
      </c>
      <c r="B52" s="1336"/>
      <c r="C52" s="1336"/>
      <c r="D52" s="609" t="s">
        <v>2556</v>
      </c>
      <c r="E52" s="612"/>
      <c r="F52" s="970">
        <v>877.73</v>
      </c>
    </row>
    <row r="53" spans="1:6" x14ac:dyDescent="0.2">
      <c r="A53" s="1336" t="s">
        <v>2554</v>
      </c>
      <c r="B53" s="1336"/>
      <c r="C53" s="1336"/>
      <c r="D53" s="609" t="s">
        <v>2557</v>
      </c>
      <c r="E53" s="612"/>
      <c r="F53" s="970">
        <v>877.73</v>
      </c>
    </row>
    <row r="54" spans="1:6" x14ac:dyDescent="0.2">
      <c r="A54" s="1336" t="s">
        <v>2554</v>
      </c>
      <c r="B54" s="1336"/>
      <c r="C54" s="1336"/>
      <c r="D54" s="609" t="s">
        <v>2558</v>
      </c>
      <c r="E54" s="611"/>
      <c r="F54" s="970">
        <v>5709.03</v>
      </c>
    </row>
    <row r="55" spans="1:6" x14ac:dyDescent="0.2">
      <c r="A55" s="1336" t="s">
        <v>2554</v>
      </c>
      <c r="B55" s="1336"/>
      <c r="C55" s="1336"/>
      <c r="D55" s="609" t="s">
        <v>2559</v>
      </c>
      <c r="E55" s="611"/>
      <c r="F55" s="970">
        <v>1980.17</v>
      </c>
    </row>
    <row r="56" spans="1:6" x14ac:dyDescent="0.2">
      <c r="A56" s="1336" t="s">
        <v>2554</v>
      </c>
      <c r="B56" s="1336"/>
      <c r="C56" s="1336"/>
      <c r="D56" s="609" t="s">
        <v>2560</v>
      </c>
      <c r="E56" s="611"/>
      <c r="F56" s="970">
        <v>877.73</v>
      </c>
    </row>
    <row r="57" spans="1:6" x14ac:dyDescent="0.2">
      <c r="A57" s="1336" t="s">
        <v>2554</v>
      </c>
      <c r="B57" s="1336"/>
      <c r="C57" s="1336"/>
      <c r="D57" s="609" t="s">
        <v>2561</v>
      </c>
      <c r="E57" s="611"/>
      <c r="F57" s="970">
        <v>877.73</v>
      </c>
    </row>
    <row r="58" spans="1:6" x14ac:dyDescent="0.2">
      <c r="A58" s="1336" t="s">
        <v>2554</v>
      </c>
      <c r="B58" s="1336"/>
      <c r="C58" s="1336"/>
      <c r="D58" s="609" t="s">
        <v>2562</v>
      </c>
      <c r="E58" s="611"/>
      <c r="F58" s="970">
        <v>2368.64</v>
      </c>
    </row>
    <row r="59" spans="1:6" x14ac:dyDescent="0.2">
      <c r="A59" s="1336" t="s">
        <v>2554</v>
      </c>
      <c r="B59" s="1336"/>
      <c r="C59" s="1336"/>
      <c r="D59" s="609" t="s">
        <v>2563</v>
      </c>
      <c r="E59" s="612"/>
      <c r="F59" s="970">
        <v>877.73</v>
      </c>
    </row>
    <row r="60" spans="1:6" x14ac:dyDescent="0.2">
      <c r="A60" s="1336" t="s">
        <v>2554</v>
      </c>
      <c r="B60" s="1336"/>
      <c r="C60" s="1336"/>
      <c r="D60" s="609" t="s">
        <v>2564</v>
      </c>
      <c r="E60" s="612"/>
      <c r="F60" s="970">
        <v>877.73</v>
      </c>
    </row>
    <row r="61" spans="1:6" x14ac:dyDescent="0.2">
      <c r="A61" s="1336" t="s">
        <v>2554</v>
      </c>
      <c r="B61" s="1336"/>
      <c r="C61" s="1336"/>
      <c r="D61" s="609" t="s">
        <v>2565</v>
      </c>
      <c r="E61" s="612"/>
      <c r="F61" s="970">
        <v>1118.68</v>
      </c>
    </row>
    <row r="62" spans="1:6" x14ac:dyDescent="0.2">
      <c r="A62" s="1336" t="s">
        <v>2554</v>
      </c>
      <c r="B62" s="1336"/>
      <c r="C62" s="1336"/>
      <c r="D62" s="609" t="s">
        <v>2566</v>
      </c>
      <c r="E62" s="612"/>
      <c r="F62" s="970">
        <v>1256.3599999999999</v>
      </c>
    </row>
    <row r="63" spans="1:6" x14ac:dyDescent="0.2">
      <c r="A63" s="1336" t="s">
        <v>2554</v>
      </c>
      <c r="B63" s="1336"/>
      <c r="C63" s="1336"/>
      <c r="D63" s="609" t="s">
        <v>2567</v>
      </c>
      <c r="E63" s="612"/>
      <c r="F63" s="970">
        <v>5112.51</v>
      </c>
    </row>
    <row r="64" spans="1:6" x14ac:dyDescent="0.2">
      <c r="A64" s="1336" t="s">
        <v>2554</v>
      </c>
      <c r="B64" s="1336"/>
      <c r="C64" s="1336"/>
      <c r="D64" s="609" t="s">
        <v>2568</v>
      </c>
      <c r="E64" s="612"/>
      <c r="F64" s="970">
        <v>3293.09</v>
      </c>
    </row>
    <row r="65" spans="1:6" x14ac:dyDescent="0.2">
      <c r="A65" s="1336" t="s">
        <v>2554</v>
      </c>
      <c r="B65" s="1336"/>
      <c r="C65" s="1336"/>
      <c r="D65" s="609" t="s">
        <v>2569</v>
      </c>
      <c r="E65" s="612"/>
      <c r="F65" s="970">
        <v>3538.71</v>
      </c>
    </row>
    <row r="66" spans="1:6" ht="53.25" customHeight="1" x14ac:dyDescent="0.25">
      <c r="A66" s="1343" t="s">
        <v>2571</v>
      </c>
      <c r="B66" s="1343"/>
      <c r="C66" s="1343"/>
      <c r="D66" s="1343"/>
      <c r="E66" s="1343"/>
      <c r="F66" s="1343"/>
    </row>
    <row r="67" spans="1:6" x14ac:dyDescent="0.2">
      <c r="A67" s="1336" t="s">
        <v>2572</v>
      </c>
      <c r="B67" s="1336"/>
      <c r="C67" s="1336"/>
      <c r="D67" s="609" t="s">
        <v>2573</v>
      </c>
      <c r="E67" s="612"/>
      <c r="F67" s="970">
        <v>3478.52</v>
      </c>
    </row>
    <row r="68" spans="1:6" x14ac:dyDescent="0.2">
      <c r="A68" s="1336"/>
      <c r="B68" s="1336"/>
      <c r="C68" s="1336"/>
      <c r="D68" s="609" t="s">
        <v>2574</v>
      </c>
      <c r="E68" s="612"/>
      <c r="F68" s="970">
        <v>3626.23</v>
      </c>
    </row>
    <row r="69" spans="1:6" x14ac:dyDescent="0.2">
      <c r="A69" s="1336"/>
      <c r="B69" s="1336"/>
      <c r="C69" s="1336"/>
      <c r="D69" s="609" t="s">
        <v>2575</v>
      </c>
      <c r="E69" s="612"/>
      <c r="F69" s="970">
        <v>4658.0600000000004</v>
      </c>
    </row>
    <row r="70" spans="1:6" ht="54" customHeight="1" x14ac:dyDescent="0.25">
      <c r="A70" s="1343" t="s">
        <v>2576</v>
      </c>
      <c r="B70" s="1343"/>
      <c r="C70" s="1343"/>
      <c r="D70" s="1343"/>
      <c r="E70" s="1343"/>
      <c r="F70" s="1343"/>
    </row>
    <row r="71" spans="1:6" ht="12.75" customHeight="1" x14ac:dyDescent="0.2">
      <c r="A71" s="1336" t="s">
        <v>2572</v>
      </c>
      <c r="B71" s="1336"/>
      <c r="C71" s="1336"/>
      <c r="D71" s="609" t="s">
        <v>2573</v>
      </c>
      <c r="E71" s="612"/>
      <c r="F71" s="970">
        <v>3735.44</v>
      </c>
    </row>
    <row r="72" spans="1:6" x14ac:dyDescent="0.2">
      <c r="A72" s="1336"/>
      <c r="B72" s="1336"/>
      <c r="C72" s="1336"/>
      <c r="D72" s="609" t="s">
        <v>2574</v>
      </c>
      <c r="E72" s="612"/>
      <c r="F72" s="970">
        <v>3908.26</v>
      </c>
    </row>
    <row r="73" spans="1:6" x14ac:dyDescent="0.2">
      <c r="A73" s="1336"/>
      <c r="B73" s="1336"/>
      <c r="C73" s="1336"/>
      <c r="D73" s="609" t="s">
        <v>2575</v>
      </c>
      <c r="E73" s="612"/>
      <c r="F73" s="970">
        <v>4907.67</v>
      </c>
    </row>
    <row r="74" spans="1:6" ht="30" customHeight="1" x14ac:dyDescent="0.25">
      <c r="A74" s="1343" t="s">
        <v>2577</v>
      </c>
      <c r="B74" s="1343"/>
      <c r="C74" s="1343"/>
      <c r="D74" s="1343"/>
      <c r="E74" s="1343"/>
      <c r="F74" s="1343"/>
    </row>
    <row r="75" spans="1:6" ht="18.75" customHeight="1" x14ac:dyDescent="0.2">
      <c r="A75" s="1336" t="s">
        <v>2578</v>
      </c>
      <c r="B75" s="1336"/>
      <c r="C75" s="1336"/>
      <c r="D75" s="609" t="s">
        <v>2579</v>
      </c>
      <c r="E75" s="613"/>
      <c r="F75" s="970">
        <v>6451.96</v>
      </c>
    </row>
    <row r="76" spans="1:6" ht="23.25" customHeight="1" x14ac:dyDescent="0.25">
      <c r="A76" s="1341" t="s">
        <v>2580</v>
      </c>
      <c r="B76" s="1341"/>
      <c r="C76" s="1341"/>
      <c r="D76" s="1341"/>
      <c r="E76" s="1341"/>
      <c r="F76" s="1341"/>
    </row>
    <row r="77" spans="1:6" x14ac:dyDescent="0.2">
      <c r="A77" s="1336" t="s">
        <v>2581</v>
      </c>
      <c r="B77" s="1336"/>
      <c r="C77" s="1336"/>
      <c r="D77" s="615" t="s">
        <v>2582</v>
      </c>
      <c r="E77" s="613" t="s">
        <v>2583</v>
      </c>
      <c r="F77" s="614"/>
    </row>
    <row r="78" spans="1:6" x14ac:dyDescent="0.2">
      <c r="A78" s="1336"/>
      <c r="B78" s="1336"/>
      <c r="C78" s="1336"/>
      <c r="D78" s="609" t="s">
        <v>2584</v>
      </c>
      <c r="E78" s="970">
        <v>445.38</v>
      </c>
      <c r="F78" s="609"/>
    </row>
    <row r="79" spans="1:6" x14ac:dyDescent="0.2">
      <c r="A79" s="1336"/>
      <c r="B79" s="1336"/>
      <c r="C79" s="1336"/>
      <c r="D79" s="609" t="s">
        <v>2585</v>
      </c>
      <c r="E79" s="970">
        <v>690.99</v>
      </c>
      <c r="F79" s="614"/>
    </row>
    <row r="80" spans="1:6" x14ac:dyDescent="0.2">
      <c r="A80" s="1336"/>
      <c r="B80" s="1336"/>
      <c r="C80" s="1336"/>
      <c r="D80" s="609" t="s">
        <v>2586</v>
      </c>
      <c r="E80" s="970">
        <v>703.02</v>
      </c>
      <c r="F80" s="614"/>
    </row>
    <row r="81" spans="1:6" x14ac:dyDescent="0.2">
      <c r="A81" s="1336"/>
      <c r="B81" s="1336"/>
      <c r="C81" s="1336"/>
      <c r="D81" s="609" t="s">
        <v>2587</v>
      </c>
      <c r="E81" s="970">
        <v>948.63</v>
      </c>
      <c r="F81" s="614"/>
    </row>
    <row r="82" spans="1:6" ht="25.5" x14ac:dyDescent="0.2">
      <c r="A82" s="1336"/>
      <c r="B82" s="1336"/>
      <c r="C82" s="1336"/>
      <c r="D82" s="609" t="s">
        <v>2588</v>
      </c>
      <c r="E82" s="970">
        <v>1087.27</v>
      </c>
      <c r="F82" s="614"/>
    </row>
    <row r="83" spans="1:6" ht="25.5" x14ac:dyDescent="0.2">
      <c r="A83" s="1336"/>
      <c r="B83" s="1336"/>
      <c r="C83" s="1336"/>
      <c r="D83" s="609" t="s">
        <v>2589</v>
      </c>
      <c r="E83" s="970">
        <v>1344.91</v>
      </c>
      <c r="F83" s="614"/>
    </row>
    <row r="84" spans="1:6" x14ac:dyDescent="0.2">
      <c r="A84" s="1336" t="s">
        <v>2581</v>
      </c>
      <c r="B84" s="1336"/>
      <c r="C84" s="1336"/>
      <c r="D84" s="615" t="s">
        <v>2590</v>
      </c>
      <c r="E84" s="612" t="s">
        <v>2583</v>
      </c>
      <c r="F84" s="614"/>
    </row>
    <row r="85" spans="1:6" x14ac:dyDescent="0.2">
      <c r="A85" s="1336"/>
      <c r="B85" s="1336"/>
      <c r="C85" s="1336"/>
      <c r="D85" s="609" t="s">
        <v>2584</v>
      </c>
      <c r="E85" s="970">
        <v>857.41</v>
      </c>
      <c r="F85" s="614"/>
    </row>
    <row r="86" spans="1:6" x14ac:dyDescent="0.2">
      <c r="A86" s="1336"/>
      <c r="B86" s="1336"/>
      <c r="C86" s="1336"/>
      <c r="D86" s="609" t="s">
        <v>2585</v>
      </c>
      <c r="E86" s="970">
        <v>1103.02</v>
      </c>
      <c r="F86" s="614"/>
    </row>
    <row r="87" spans="1:6" x14ac:dyDescent="0.2">
      <c r="A87" s="1336"/>
      <c r="B87" s="1336"/>
      <c r="C87" s="1336"/>
      <c r="D87" s="609" t="s">
        <v>2586</v>
      </c>
      <c r="E87" s="970">
        <v>1115.05</v>
      </c>
      <c r="F87" s="614"/>
    </row>
    <row r="88" spans="1:6" x14ac:dyDescent="0.2">
      <c r="A88" s="1336"/>
      <c r="B88" s="1336"/>
      <c r="C88" s="1336"/>
      <c r="D88" s="609" t="s">
        <v>2587</v>
      </c>
      <c r="E88" s="970">
        <v>1360.66</v>
      </c>
      <c r="F88" s="614"/>
    </row>
    <row r="89" spans="1:6" ht="25.5" x14ac:dyDescent="0.2">
      <c r="A89" s="1336"/>
      <c r="B89" s="1336"/>
      <c r="C89" s="1336"/>
      <c r="D89" s="609" t="s">
        <v>2588</v>
      </c>
      <c r="E89" s="970">
        <v>1087.27</v>
      </c>
      <c r="F89" s="614"/>
    </row>
    <row r="90" spans="1:6" ht="25.5" x14ac:dyDescent="0.2">
      <c r="A90" s="1336"/>
      <c r="B90" s="1336"/>
      <c r="C90" s="1336"/>
      <c r="D90" s="609" t="s">
        <v>2589</v>
      </c>
      <c r="E90" s="970">
        <v>1344.91</v>
      </c>
      <c r="F90" s="614"/>
    </row>
    <row r="91" spans="1:6" ht="21.75" customHeight="1" x14ac:dyDescent="0.25">
      <c r="A91" s="1342" t="s">
        <v>2591</v>
      </c>
      <c r="B91" s="1342"/>
      <c r="C91" s="1342"/>
      <c r="D91" s="1342"/>
      <c r="E91" s="1342"/>
      <c r="F91" s="1342"/>
    </row>
    <row r="92" spans="1:6" x14ac:dyDescent="0.2">
      <c r="A92" s="1336" t="s">
        <v>2592</v>
      </c>
      <c r="B92" s="1336"/>
      <c r="C92" s="1336"/>
      <c r="D92" s="615" t="s">
        <v>2593</v>
      </c>
      <c r="E92" s="613" t="s">
        <v>2583</v>
      </c>
      <c r="F92" s="614"/>
    </row>
    <row r="93" spans="1:6" x14ac:dyDescent="0.2">
      <c r="A93" s="1336"/>
      <c r="B93" s="1336"/>
      <c r="C93" s="1336"/>
      <c r="D93" s="609" t="s">
        <v>2594</v>
      </c>
      <c r="E93" s="974">
        <v>820.77</v>
      </c>
      <c r="F93" s="614"/>
    </row>
    <row r="94" spans="1:6" x14ac:dyDescent="0.2">
      <c r="A94" s="1336"/>
      <c r="B94" s="1336"/>
      <c r="C94" s="1336"/>
      <c r="D94" s="609">
        <v>39</v>
      </c>
      <c r="E94" s="970">
        <v>1119</v>
      </c>
      <c r="F94" s="614"/>
    </row>
    <row r="95" spans="1:6" x14ac:dyDescent="0.2">
      <c r="A95" s="1336"/>
      <c r="B95" s="1336"/>
      <c r="C95" s="1336"/>
      <c r="D95" s="609" t="s">
        <v>2595</v>
      </c>
      <c r="E95" s="970">
        <v>1131.02</v>
      </c>
      <c r="F95" s="614"/>
    </row>
    <row r="96" spans="1:6" x14ac:dyDescent="0.2">
      <c r="A96" s="1336"/>
      <c r="B96" s="1336"/>
      <c r="C96" s="1336"/>
      <c r="D96" s="609">
        <v>36</v>
      </c>
      <c r="E96" s="970">
        <v>1376.64</v>
      </c>
      <c r="F96" s="614"/>
    </row>
    <row r="97" spans="1:6" ht="25.5" x14ac:dyDescent="0.2">
      <c r="A97" s="1336"/>
      <c r="B97" s="1336"/>
      <c r="C97" s="1336"/>
      <c r="D97" s="609" t="s">
        <v>2596</v>
      </c>
      <c r="E97" s="970">
        <v>1685.52</v>
      </c>
      <c r="F97" s="614"/>
    </row>
    <row r="98" spans="1:6" x14ac:dyDescent="0.2">
      <c r="A98" s="1336"/>
      <c r="B98" s="1336"/>
      <c r="C98" s="1336"/>
      <c r="D98" s="609" t="s">
        <v>2597</v>
      </c>
      <c r="E98" s="970">
        <v>1943.16</v>
      </c>
      <c r="F98" s="614"/>
    </row>
    <row r="99" spans="1:6" x14ac:dyDescent="0.2">
      <c r="A99" s="1336"/>
      <c r="B99" s="1336"/>
      <c r="C99" s="1336"/>
      <c r="D99" s="609">
        <v>55</v>
      </c>
      <c r="E99" s="970">
        <v>1983.47</v>
      </c>
      <c r="F99" s="614"/>
    </row>
    <row r="100" spans="1:6" x14ac:dyDescent="0.2">
      <c r="A100" s="1336"/>
      <c r="B100" s="1336"/>
      <c r="C100" s="1336"/>
      <c r="D100" s="609" t="s">
        <v>2598</v>
      </c>
      <c r="E100" s="970">
        <v>2015.39</v>
      </c>
      <c r="F100" s="614"/>
    </row>
    <row r="101" spans="1:6" x14ac:dyDescent="0.2">
      <c r="A101" s="1336"/>
      <c r="B101" s="1336"/>
      <c r="C101" s="1336"/>
      <c r="D101" s="609" t="s">
        <v>2599</v>
      </c>
      <c r="E101" s="970">
        <v>2273.0300000000002</v>
      </c>
      <c r="F101" s="616"/>
    </row>
    <row r="102" spans="1:6" x14ac:dyDescent="0.2">
      <c r="A102" s="1336"/>
      <c r="B102" s="1336"/>
      <c r="C102" s="1336"/>
      <c r="D102" s="609" t="s">
        <v>2600</v>
      </c>
      <c r="E102" s="970">
        <v>2570.98</v>
      </c>
      <c r="F102" s="616"/>
    </row>
    <row r="103" spans="1:6" x14ac:dyDescent="0.2">
      <c r="A103" s="1336"/>
      <c r="B103" s="1336"/>
      <c r="C103" s="1336"/>
      <c r="D103" s="609">
        <v>45</v>
      </c>
      <c r="E103" s="970">
        <v>3289.2</v>
      </c>
      <c r="F103" s="616"/>
    </row>
    <row r="104" spans="1:6" x14ac:dyDescent="0.2">
      <c r="A104" s="1336" t="s">
        <v>2592</v>
      </c>
      <c r="B104" s="1336"/>
      <c r="C104" s="1336"/>
      <c r="D104" s="615" t="s">
        <v>2601</v>
      </c>
      <c r="E104" s="612" t="s">
        <v>2583</v>
      </c>
      <c r="F104" s="614"/>
    </row>
    <row r="105" spans="1:6" ht="25.5" x14ac:dyDescent="0.2">
      <c r="A105" s="1336"/>
      <c r="B105" s="1336"/>
      <c r="C105" s="1336"/>
      <c r="D105" s="609" t="s">
        <v>2602</v>
      </c>
      <c r="E105" s="970">
        <v>2097.5500000000002</v>
      </c>
      <c r="F105" s="614"/>
    </row>
    <row r="106" spans="1:6" x14ac:dyDescent="0.2">
      <c r="A106" s="1336"/>
      <c r="B106" s="1336"/>
      <c r="C106" s="1336"/>
      <c r="D106" s="609" t="s">
        <v>2597</v>
      </c>
      <c r="E106" s="970">
        <v>2355.19</v>
      </c>
      <c r="F106" s="614"/>
    </row>
    <row r="107" spans="1:6" x14ac:dyDescent="0.2">
      <c r="A107" s="1336"/>
      <c r="B107" s="1336"/>
      <c r="C107" s="1336"/>
      <c r="D107" s="609" t="s">
        <v>2594</v>
      </c>
      <c r="E107" s="970">
        <v>2009.24</v>
      </c>
      <c r="F107" s="614"/>
    </row>
    <row r="108" spans="1:6" x14ac:dyDescent="0.2">
      <c r="A108" s="1336"/>
      <c r="B108" s="1336"/>
      <c r="C108" s="1336"/>
      <c r="D108" s="609" t="s">
        <v>2598</v>
      </c>
      <c r="E108" s="970">
        <v>2427.42</v>
      </c>
      <c r="F108" s="614"/>
    </row>
    <row r="109" spans="1:6" x14ac:dyDescent="0.2">
      <c r="A109" s="1336"/>
      <c r="B109" s="1336"/>
      <c r="C109" s="1336"/>
      <c r="D109" s="609">
        <v>39</v>
      </c>
      <c r="E109" s="970">
        <v>2254.86</v>
      </c>
      <c r="F109" s="614"/>
    </row>
    <row r="110" spans="1:6" x14ac:dyDescent="0.2">
      <c r="A110" s="1336"/>
      <c r="B110" s="1336"/>
      <c r="C110" s="1336"/>
      <c r="D110" s="609" t="s">
        <v>2595</v>
      </c>
      <c r="E110" s="970">
        <v>2266.88</v>
      </c>
      <c r="F110" s="614"/>
    </row>
    <row r="111" spans="1:6" x14ac:dyDescent="0.2">
      <c r="A111" s="1336"/>
      <c r="B111" s="1336"/>
      <c r="C111" s="1336"/>
      <c r="D111" s="609">
        <v>36</v>
      </c>
      <c r="E111" s="970">
        <v>2512.5</v>
      </c>
      <c r="F111" s="614"/>
    </row>
    <row r="112" spans="1:6" x14ac:dyDescent="0.2">
      <c r="A112" s="1336"/>
      <c r="B112" s="1336"/>
      <c r="C112" s="1336"/>
      <c r="D112" s="609" t="s">
        <v>2603</v>
      </c>
      <c r="E112" s="970">
        <v>2821.39</v>
      </c>
      <c r="F112" s="616"/>
    </row>
    <row r="113" spans="1:6" x14ac:dyDescent="0.2">
      <c r="A113" s="1336"/>
      <c r="B113" s="1336"/>
      <c r="C113" s="1336"/>
      <c r="D113" s="609" t="s">
        <v>2604</v>
      </c>
      <c r="E113" s="970">
        <v>3177.25</v>
      </c>
      <c r="F113" s="614"/>
    </row>
    <row r="114" spans="1:6" x14ac:dyDescent="0.2">
      <c r="A114" s="1336"/>
      <c r="B114" s="1336"/>
      <c r="C114" s="1336"/>
      <c r="D114" s="609">
        <v>45</v>
      </c>
      <c r="E114" s="970">
        <v>4127.1099999999997</v>
      </c>
      <c r="F114" s="614"/>
    </row>
    <row r="115" spans="1:6" x14ac:dyDescent="0.2">
      <c r="A115" s="1336"/>
      <c r="B115" s="1336"/>
      <c r="C115" s="1336"/>
      <c r="D115" s="609" t="s">
        <v>2605</v>
      </c>
      <c r="E115" s="970">
        <v>3901.09</v>
      </c>
      <c r="F115" s="614"/>
    </row>
    <row r="116" spans="1:6" ht="25.5" x14ac:dyDescent="0.2">
      <c r="A116" s="1336" t="s">
        <v>2606</v>
      </c>
      <c r="B116" s="1336"/>
      <c r="C116" s="1336"/>
      <c r="D116" s="615" t="s">
        <v>2607</v>
      </c>
      <c r="E116" s="970">
        <v>406.22</v>
      </c>
      <c r="F116" s="614"/>
    </row>
    <row r="117" spans="1:6" ht="25.5" x14ac:dyDescent="0.2">
      <c r="A117" s="1336" t="s">
        <v>2608</v>
      </c>
      <c r="B117" s="1336"/>
      <c r="C117" s="1336"/>
      <c r="D117" s="615" t="s">
        <v>2609</v>
      </c>
      <c r="E117" s="970">
        <v>812.44</v>
      </c>
      <c r="F117" s="614"/>
    </row>
    <row r="118" spans="1:6" ht="25.5" x14ac:dyDescent="0.2">
      <c r="A118" s="1336" t="s">
        <v>2610</v>
      </c>
      <c r="B118" s="1336"/>
      <c r="C118" s="1336"/>
      <c r="D118" s="615" t="s">
        <v>2611</v>
      </c>
      <c r="E118" s="970">
        <v>1218.6600000000001</v>
      </c>
      <c r="F118" s="614"/>
    </row>
    <row r="119" spans="1:6" ht="25.5" x14ac:dyDescent="0.2">
      <c r="A119" s="1336" t="s">
        <v>2612</v>
      </c>
      <c r="B119" s="1336"/>
      <c r="C119" s="1336"/>
      <c r="D119" s="615" t="s">
        <v>2613</v>
      </c>
      <c r="E119" s="970">
        <v>1624.88</v>
      </c>
      <c r="F119" s="614"/>
    </row>
    <row r="121" spans="1:6" ht="48.75" customHeight="1" x14ac:dyDescent="0.25">
      <c r="A121" s="1337" t="s">
        <v>2614</v>
      </c>
      <c r="B121" s="1337"/>
      <c r="C121" s="1337"/>
      <c r="D121" s="1337"/>
      <c r="E121" s="1337"/>
    </row>
    <row r="122" spans="1:6" ht="28.5" customHeight="1" x14ac:dyDescent="0.25">
      <c r="A122" s="955" t="s">
        <v>0</v>
      </c>
      <c r="B122" s="1338" t="s">
        <v>2615</v>
      </c>
      <c r="C122" s="1339"/>
      <c r="D122" s="1340"/>
      <c r="E122" s="955" t="s">
        <v>2616</v>
      </c>
    </row>
    <row r="123" spans="1:6" ht="33" customHeight="1" x14ac:dyDescent="0.25">
      <c r="A123" s="955">
        <v>1</v>
      </c>
      <c r="B123" s="1332" t="s">
        <v>2617</v>
      </c>
      <c r="C123" s="1333"/>
      <c r="D123" s="1334"/>
      <c r="E123" s="955">
        <v>1.07</v>
      </c>
    </row>
    <row r="124" spans="1:6" ht="29.25" customHeight="1" x14ac:dyDescent="0.25">
      <c r="A124" s="955">
        <v>2</v>
      </c>
      <c r="B124" s="1332" t="s">
        <v>5704</v>
      </c>
      <c r="C124" s="1333"/>
      <c r="D124" s="1334"/>
      <c r="E124" s="955">
        <v>1.05</v>
      </c>
    </row>
  </sheetData>
  <mergeCells count="85">
    <mergeCell ref="E1:F1"/>
    <mergeCell ref="A3:C3"/>
    <mergeCell ref="A4:F4"/>
    <mergeCell ref="A5:C5"/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9:C29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41:C41"/>
    <mergeCell ref="A30:C30"/>
    <mergeCell ref="A31:C31"/>
    <mergeCell ref="A32:C32"/>
    <mergeCell ref="A33:C33"/>
    <mergeCell ref="A34:C34"/>
    <mergeCell ref="A35:F35"/>
    <mergeCell ref="A36:C36"/>
    <mergeCell ref="A37:C37"/>
    <mergeCell ref="A38:C38"/>
    <mergeCell ref="A39:C39"/>
    <mergeCell ref="A40:C40"/>
    <mergeCell ref="A53:C53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65:C65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7:C69"/>
    <mergeCell ref="A70:F70"/>
    <mergeCell ref="A71:C73"/>
    <mergeCell ref="A74:F74"/>
    <mergeCell ref="A75:C75"/>
    <mergeCell ref="B123:D123"/>
    <mergeCell ref="B124:D124"/>
    <mergeCell ref="A2:F2"/>
    <mergeCell ref="A116:C116"/>
    <mergeCell ref="A117:C117"/>
    <mergeCell ref="A118:C118"/>
    <mergeCell ref="A119:C119"/>
    <mergeCell ref="A121:E121"/>
    <mergeCell ref="B122:D122"/>
    <mergeCell ref="A76:F76"/>
    <mergeCell ref="A77:C83"/>
    <mergeCell ref="A84:C90"/>
    <mergeCell ref="A91:F91"/>
    <mergeCell ref="A92:C103"/>
    <mergeCell ref="A104:C115"/>
    <mergeCell ref="A66:F66"/>
  </mergeCells>
  <pageMargins left="0.7" right="0.7" top="0.75" bottom="0.75" header="0.3" footer="0.3"/>
  <pageSetup paperSize="9" scale="75" orientation="portrait" verticalDpi="300" r:id="rId1"/>
  <rowBreaks count="1" manualBreakCount="1">
    <brk id="69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view="pageBreakPreview" zoomScaleNormal="100" zoomScaleSheetLayoutView="100" workbookViewId="0">
      <pane ySplit="4" topLeftCell="A5" activePane="bottomLeft" state="frozen"/>
      <selection pane="bottomLeft" activeCell="A48" sqref="A48:D48"/>
    </sheetView>
  </sheetViews>
  <sheetFormatPr defaultRowHeight="12.75" x14ac:dyDescent="0.2"/>
  <cols>
    <col min="1" max="1" width="8" style="144" customWidth="1"/>
    <col min="2" max="2" width="28.7109375" style="145" customWidth="1"/>
    <col min="3" max="3" width="23" style="133" customWidth="1"/>
    <col min="4" max="4" width="29" style="135" customWidth="1"/>
    <col min="5" max="16384" width="9.140625" style="135"/>
  </cols>
  <sheetData>
    <row r="1" spans="1:4" ht="57" customHeight="1" x14ac:dyDescent="0.2">
      <c r="A1" s="131"/>
      <c r="B1" s="132"/>
      <c r="D1" s="134" t="s">
        <v>5580</v>
      </c>
    </row>
    <row r="2" spans="1:4" ht="31.5" customHeight="1" x14ac:dyDescent="0.2">
      <c r="A2" s="1345" t="s">
        <v>1517</v>
      </c>
      <c r="B2" s="1345"/>
      <c r="C2" s="1345"/>
      <c r="D2" s="1345"/>
    </row>
    <row r="3" spans="1:4" ht="37.5" customHeight="1" x14ac:dyDescent="0.2">
      <c r="A3" s="1346" t="s">
        <v>1491</v>
      </c>
      <c r="B3" s="1347" t="s">
        <v>1492</v>
      </c>
      <c r="C3" s="1347" t="s">
        <v>1518</v>
      </c>
      <c r="D3" s="1347"/>
    </row>
    <row r="4" spans="1:4" x14ac:dyDescent="0.2">
      <c r="A4" s="1346"/>
      <c r="B4" s="1347"/>
      <c r="C4" s="136" t="s">
        <v>1493</v>
      </c>
      <c r="D4" s="136" t="s">
        <v>1494</v>
      </c>
    </row>
    <row r="5" spans="1:4" x14ac:dyDescent="0.2">
      <c r="A5" s="137">
        <v>2</v>
      </c>
      <c r="B5" s="138" t="s">
        <v>4</v>
      </c>
      <c r="C5" s="139" t="s">
        <v>1495</v>
      </c>
      <c r="D5" s="139" t="s">
        <v>1495</v>
      </c>
    </row>
    <row r="6" spans="1:4" x14ac:dyDescent="0.2">
      <c r="A6" s="137">
        <v>3</v>
      </c>
      <c r="B6" s="138" t="s">
        <v>31</v>
      </c>
      <c r="C6" s="139" t="s">
        <v>1496</v>
      </c>
      <c r="D6" s="139" t="s">
        <v>1496</v>
      </c>
    </row>
    <row r="7" spans="1:4" x14ac:dyDescent="0.2">
      <c r="A7" s="137">
        <v>8</v>
      </c>
      <c r="B7" s="138" t="s">
        <v>36</v>
      </c>
      <c r="C7" s="140" t="s">
        <v>1497</v>
      </c>
      <c r="D7" s="140" t="s">
        <v>449</v>
      </c>
    </row>
    <row r="8" spans="1:4" x14ac:dyDescent="0.2">
      <c r="A8" s="137">
        <v>9</v>
      </c>
      <c r="B8" s="138" t="s">
        <v>49</v>
      </c>
      <c r="C8" s="140" t="s">
        <v>1497</v>
      </c>
      <c r="D8" s="140" t="s">
        <v>449</v>
      </c>
    </row>
    <row r="9" spans="1:4" x14ac:dyDescent="0.2">
      <c r="A9" s="137">
        <v>10</v>
      </c>
      <c r="B9" s="138" t="s">
        <v>1498</v>
      </c>
      <c r="C9" s="139" t="s">
        <v>1498</v>
      </c>
      <c r="D9" s="139" t="s">
        <v>1498</v>
      </c>
    </row>
    <row r="10" spans="1:4" x14ac:dyDescent="0.2">
      <c r="A10" s="137">
        <v>11</v>
      </c>
      <c r="B10" s="138" t="s">
        <v>794</v>
      </c>
      <c r="C10" s="141" t="s">
        <v>794</v>
      </c>
      <c r="D10" s="142"/>
    </row>
    <row r="11" spans="1:4" x14ac:dyDescent="0.2">
      <c r="A11" s="137">
        <v>17</v>
      </c>
      <c r="B11" s="138" t="s">
        <v>1499</v>
      </c>
      <c r="C11" s="140" t="s">
        <v>62</v>
      </c>
      <c r="D11" s="140" t="s">
        <v>62</v>
      </c>
    </row>
    <row r="12" spans="1:4" x14ac:dyDescent="0.2">
      <c r="A12" s="137">
        <v>18</v>
      </c>
      <c r="B12" s="138" t="s">
        <v>69</v>
      </c>
      <c r="C12" s="140"/>
      <c r="D12" s="140" t="s">
        <v>1500</v>
      </c>
    </row>
    <row r="13" spans="1:4" x14ac:dyDescent="0.2">
      <c r="A13" s="137">
        <v>19</v>
      </c>
      <c r="B13" s="138" t="s">
        <v>72</v>
      </c>
      <c r="C13" s="140"/>
      <c r="D13" s="140" t="s">
        <v>272</v>
      </c>
    </row>
    <row r="14" spans="1:4" x14ac:dyDescent="0.2">
      <c r="A14" s="137">
        <v>20</v>
      </c>
      <c r="B14" s="138" t="s">
        <v>79</v>
      </c>
      <c r="C14" s="142"/>
      <c r="D14" s="140" t="s">
        <v>575</v>
      </c>
    </row>
    <row r="15" spans="1:4" x14ac:dyDescent="0.2">
      <c r="A15" s="137">
        <v>21</v>
      </c>
      <c r="B15" s="138" t="s">
        <v>100</v>
      </c>
      <c r="C15" s="142"/>
      <c r="D15" s="140" t="s">
        <v>1501</v>
      </c>
    </row>
    <row r="16" spans="1:4" x14ac:dyDescent="0.2">
      <c r="A16" s="137">
        <v>22</v>
      </c>
      <c r="B16" s="138" t="s">
        <v>115</v>
      </c>
      <c r="C16" s="142"/>
      <c r="D16" s="140" t="s">
        <v>708</v>
      </c>
    </row>
    <row r="17" spans="1:4" x14ac:dyDescent="0.2">
      <c r="A17" s="137">
        <v>24</v>
      </c>
      <c r="B17" s="138" t="s">
        <v>124</v>
      </c>
      <c r="C17" s="140" t="s">
        <v>1502</v>
      </c>
      <c r="D17" s="140" t="s">
        <v>1502</v>
      </c>
    </row>
    <row r="18" spans="1:4" x14ac:dyDescent="0.2">
      <c r="A18" s="137">
        <v>25</v>
      </c>
      <c r="B18" s="138" t="s">
        <v>161</v>
      </c>
      <c r="C18" s="139" t="s">
        <v>1500</v>
      </c>
      <c r="D18" s="143"/>
    </row>
    <row r="19" spans="1:4" x14ac:dyDescent="0.2">
      <c r="A19" s="137">
        <v>28</v>
      </c>
      <c r="B19" s="138" t="s">
        <v>180</v>
      </c>
      <c r="C19" s="139" t="s">
        <v>1501</v>
      </c>
      <c r="D19" s="143" t="s">
        <v>1501</v>
      </c>
    </row>
    <row r="20" spans="1:4" x14ac:dyDescent="0.2">
      <c r="A20" s="137">
        <v>35</v>
      </c>
      <c r="B20" s="138" t="s">
        <v>187</v>
      </c>
      <c r="C20" s="139" t="s">
        <v>187</v>
      </c>
      <c r="D20" s="143" t="s">
        <v>187</v>
      </c>
    </row>
    <row r="21" spans="1:4" x14ac:dyDescent="0.2">
      <c r="A21" s="137">
        <v>36</v>
      </c>
      <c r="B21" s="138" t="s">
        <v>226</v>
      </c>
      <c r="C21" s="139" t="s">
        <v>1501</v>
      </c>
      <c r="D21" s="143" t="s">
        <v>1501</v>
      </c>
    </row>
    <row r="22" spans="1:4" x14ac:dyDescent="0.2">
      <c r="A22" s="137">
        <v>37</v>
      </c>
      <c r="B22" s="138" t="s">
        <v>251</v>
      </c>
      <c r="C22" s="139"/>
      <c r="D22" s="143" t="s">
        <v>449</v>
      </c>
    </row>
    <row r="23" spans="1:4" x14ac:dyDescent="0.2">
      <c r="A23" s="137">
        <v>38</v>
      </c>
      <c r="B23" s="138" t="s">
        <v>1503</v>
      </c>
      <c r="C23" s="139" t="s">
        <v>1497</v>
      </c>
      <c r="D23" s="143" t="s">
        <v>449</v>
      </c>
    </row>
    <row r="24" spans="1:4" ht="25.5" x14ac:dyDescent="0.2">
      <c r="A24" s="137">
        <v>39</v>
      </c>
      <c r="B24" s="138" t="s">
        <v>1504</v>
      </c>
      <c r="C24" s="139" t="s">
        <v>1497</v>
      </c>
      <c r="D24" s="143" t="s">
        <v>449</v>
      </c>
    </row>
    <row r="25" spans="1:4" x14ac:dyDescent="0.2">
      <c r="A25" s="137">
        <v>41</v>
      </c>
      <c r="B25" s="138" t="s">
        <v>272</v>
      </c>
      <c r="C25" s="139" t="s">
        <v>272</v>
      </c>
      <c r="D25" s="143"/>
    </row>
    <row r="26" spans="1:4" x14ac:dyDescent="0.2">
      <c r="A26" s="137">
        <v>43</v>
      </c>
      <c r="B26" s="138" t="s">
        <v>1505</v>
      </c>
      <c r="C26" s="139"/>
      <c r="D26" s="143" t="s">
        <v>1506</v>
      </c>
    </row>
    <row r="27" spans="1:4" x14ac:dyDescent="0.2">
      <c r="A27" s="137">
        <v>45</v>
      </c>
      <c r="B27" s="138" t="s">
        <v>411</v>
      </c>
      <c r="C27" s="139" t="s">
        <v>1507</v>
      </c>
      <c r="D27" s="143" t="s">
        <v>1507</v>
      </c>
    </row>
    <row r="28" spans="1:4" x14ac:dyDescent="0.2">
      <c r="A28" s="137">
        <v>46</v>
      </c>
      <c r="B28" s="138" t="s">
        <v>432</v>
      </c>
      <c r="C28" s="139" t="s">
        <v>432</v>
      </c>
      <c r="D28" s="143" t="s">
        <v>432</v>
      </c>
    </row>
    <row r="29" spans="1:4" x14ac:dyDescent="0.2">
      <c r="A29" s="137">
        <v>49</v>
      </c>
      <c r="B29" s="138" t="s">
        <v>449</v>
      </c>
      <c r="C29" s="139"/>
      <c r="D29" s="143" t="s">
        <v>449</v>
      </c>
    </row>
    <row r="30" spans="1:4" x14ac:dyDescent="0.2">
      <c r="A30" s="137">
        <v>55</v>
      </c>
      <c r="B30" s="138" t="s">
        <v>458</v>
      </c>
      <c r="C30" s="139" t="s">
        <v>1497</v>
      </c>
      <c r="D30" s="143" t="s">
        <v>449</v>
      </c>
    </row>
    <row r="31" spans="1:4" x14ac:dyDescent="0.2">
      <c r="A31" s="137">
        <v>57</v>
      </c>
      <c r="B31" s="138" t="s">
        <v>1508</v>
      </c>
      <c r="C31" s="140" t="s">
        <v>272</v>
      </c>
      <c r="D31" s="140" t="s">
        <v>272</v>
      </c>
    </row>
    <row r="32" spans="1:4" x14ac:dyDescent="0.2">
      <c r="A32" s="137">
        <v>59</v>
      </c>
      <c r="B32" s="138" t="s">
        <v>471</v>
      </c>
      <c r="C32" s="143" t="s">
        <v>1500</v>
      </c>
      <c r="D32" s="143" t="s">
        <v>1500</v>
      </c>
    </row>
    <row r="33" spans="1:4" x14ac:dyDescent="0.2">
      <c r="A33" s="137">
        <v>65</v>
      </c>
      <c r="B33" s="138" t="s">
        <v>480</v>
      </c>
      <c r="C33" s="139" t="s">
        <v>1501</v>
      </c>
      <c r="D33" s="143" t="s">
        <v>1501</v>
      </c>
    </row>
    <row r="34" spans="1:4" x14ac:dyDescent="0.2">
      <c r="A34" s="137">
        <v>68</v>
      </c>
      <c r="B34" s="138" t="s">
        <v>505</v>
      </c>
      <c r="C34" s="139"/>
      <c r="D34" s="143" t="s">
        <v>1506</v>
      </c>
    </row>
    <row r="35" spans="1:4" x14ac:dyDescent="0.2">
      <c r="A35" s="137">
        <v>69</v>
      </c>
      <c r="B35" s="138" t="s">
        <v>1509</v>
      </c>
      <c r="C35" s="139" t="s">
        <v>1506</v>
      </c>
      <c r="D35" s="143" t="s">
        <v>1506</v>
      </c>
    </row>
    <row r="36" spans="1:4" x14ac:dyDescent="0.2">
      <c r="A36" s="137">
        <v>70</v>
      </c>
      <c r="B36" s="138" t="s">
        <v>1510</v>
      </c>
      <c r="C36" s="139"/>
      <c r="D36" s="143" t="s">
        <v>1506</v>
      </c>
    </row>
    <row r="37" spans="1:4" x14ac:dyDescent="0.2">
      <c r="A37" s="137">
        <v>71</v>
      </c>
      <c r="B37" s="138" t="s">
        <v>1511</v>
      </c>
      <c r="C37" s="139" t="s">
        <v>1506</v>
      </c>
      <c r="D37" s="139" t="s">
        <v>1506</v>
      </c>
    </row>
    <row r="38" spans="1:4" x14ac:dyDescent="0.2">
      <c r="A38" s="137">
        <v>72</v>
      </c>
      <c r="B38" s="138" t="s">
        <v>1512</v>
      </c>
      <c r="C38" s="139" t="s">
        <v>1506</v>
      </c>
      <c r="D38" s="143" t="s">
        <v>1506</v>
      </c>
    </row>
    <row r="39" spans="1:4" x14ac:dyDescent="0.2">
      <c r="A39" s="137">
        <v>75</v>
      </c>
      <c r="B39" s="138" t="s">
        <v>1513</v>
      </c>
      <c r="C39" s="139" t="s">
        <v>1507</v>
      </c>
      <c r="D39" s="143" t="s">
        <v>1507</v>
      </c>
    </row>
    <row r="40" spans="1:4" x14ac:dyDescent="0.2">
      <c r="A40" s="137">
        <v>76</v>
      </c>
      <c r="B40" s="138" t="s">
        <v>508</v>
      </c>
      <c r="C40" s="139" t="s">
        <v>1497</v>
      </c>
      <c r="D40" s="143"/>
    </row>
    <row r="41" spans="1:4" x14ac:dyDescent="0.2">
      <c r="A41" s="137">
        <v>77</v>
      </c>
      <c r="B41" s="138" t="s">
        <v>1514</v>
      </c>
      <c r="C41" s="139" t="s">
        <v>1497</v>
      </c>
      <c r="D41" s="143" t="s">
        <v>449</v>
      </c>
    </row>
    <row r="42" spans="1:4" x14ac:dyDescent="0.2">
      <c r="A42" s="137">
        <v>78</v>
      </c>
      <c r="B42" s="138" t="s">
        <v>537</v>
      </c>
      <c r="C42" s="139" t="s">
        <v>1501</v>
      </c>
      <c r="D42" s="143" t="s">
        <v>1501</v>
      </c>
    </row>
    <row r="43" spans="1:4" x14ac:dyDescent="0.2">
      <c r="A43" s="137">
        <v>79</v>
      </c>
      <c r="B43" s="138" t="s">
        <v>548</v>
      </c>
      <c r="C43" s="139" t="s">
        <v>1515</v>
      </c>
      <c r="D43" s="143" t="s">
        <v>1515</v>
      </c>
    </row>
    <row r="44" spans="1:4" x14ac:dyDescent="0.2">
      <c r="A44" s="137">
        <v>84</v>
      </c>
      <c r="B44" s="138" t="s">
        <v>575</v>
      </c>
      <c r="C44" s="139" t="s">
        <v>575</v>
      </c>
      <c r="D44" s="143"/>
    </row>
    <row r="45" spans="1:4" x14ac:dyDescent="0.2">
      <c r="A45" s="137">
        <v>90</v>
      </c>
      <c r="B45" s="138" t="s">
        <v>606</v>
      </c>
      <c r="C45" s="139" t="s">
        <v>1501</v>
      </c>
      <c r="D45" s="143" t="s">
        <v>1501</v>
      </c>
    </row>
    <row r="46" spans="1:4" x14ac:dyDescent="0.2">
      <c r="A46" s="137">
        <v>91</v>
      </c>
      <c r="B46" s="138" t="s">
        <v>697</v>
      </c>
      <c r="C46" s="139" t="s">
        <v>1501</v>
      </c>
      <c r="D46" s="143" t="s">
        <v>1501</v>
      </c>
    </row>
    <row r="47" spans="1:4" x14ac:dyDescent="0.2">
      <c r="A47" s="137">
        <v>92</v>
      </c>
      <c r="B47" s="138" t="s">
        <v>708</v>
      </c>
      <c r="C47" s="139" t="s">
        <v>708</v>
      </c>
      <c r="D47" s="143"/>
    </row>
    <row r="48" spans="1:4" x14ac:dyDescent="0.2">
      <c r="A48" s="971">
        <v>102</v>
      </c>
      <c r="B48" s="972" t="s">
        <v>4940</v>
      </c>
      <c r="C48" s="973"/>
      <c r="D48" s="973" t="s">
        <v>272</v>
      </c>
    </row>
    <row r="49" spans="1:4" ht="25.5" x14ac:dyDescent="0.2">
      <c r="A49" s="137">
        <v>208</v>
      </c>
      <c r="B49" s="138" t="s">
        <v>1516</v>
      </c>
      <c r="C49" s="139" t="s">
        <v>1506</v>
      </c>
      <c r="D49" s="143" t="s">
        <v>1506</v>
      </c>
    </row>
    <row r="50" spans="1:4" x14ac:dyDescent="0.2">
      <c r="A50" s="137">
        <v>209</v>
      </c>
      <c r="B50" s="138" t="s">
        <v>1510</v>
      </c>
      <c r="C50" s="139"/>
      <c r="D50" s="143" t="s">
        <v>1506</v>
      </c>
    </row>
    <row r="51" spans="1:4" x14ac:dyDescent="0.2">
      <c r="C51" s="135"/>
    </row>
  </sheetData>
  <mergeCells count="4">
    <mergeCell ref="A2:D2"/>
    <mergeCell ref="A3:A4"/>
    <mergeCell ref="B3:B4"/>
    <mergeCell ref="C3:D3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view="pageBreakPreview" zoomScale="106" zoomScaleNormal="100" zoomScaleSheetLayoutView="106" workbookViewId="0">
      <pane ySplit="3" topLeftCell="A70" activePane="bottomLeft" state="frozen"/>
      <selection activeCell="Q21" sqref="Q21"/>
      <selection pane="bottomLeft" activeCell="J77" sqref="J77"/>
    </sheetView>
  </sheetViews>
  <sheetFormatPr defaultColWidth="8.85546875" defaultRowHeight="12.75" x14ac:dyDescent="0.25"/>
  <cols>
    <col min="1" max="1" width="7.42578125" style="604" customWidth="1"/>
    <col min="2" max="2" width="54.42578125" style="604" customWidth="1"/>
    <col min="3" max="3" width="15.28515625" style="604" customWidth="1"/>
    <col min="4" max="4" width="15" style="604" customWidth="1"/>
    <col min="5" max="16384" width="8.85546875" style="604"/>
  </cols>
  <sheetData>
    <row r="1" spans="1:4" ht="48.75" customHeight="1" x14ac:dyDescent="0.25">
      <c r="B1" s="605"/>
      <c r="C1" s="1344" t="s">
        <v>5579</v>
      </c>
      <c r="D1" s="1344"/>
    </row>
    <row r="2" spans="1:4" ht="45" customHeight="1" x14ac:dyDescent="0.25">
      <c r="A2" s="1352" t="s">
        <v>2534</v>
      </c>
      <c r="B2" s="1352"/>
      <c r="C2" s="1352"/>
      <c r="D2" s="1352"/>
    </row>
    <row r="3" spans="1:4" ht="25.5" customHeight="1" thickBot="1" x14ac:dyDescent="0.3">
      <c r="A3" s="606" t="s">
        <v>2479</v>
      </c>
      <c r="B3" s="607" t="s">
        <v>2480</v>
      </c>
      <c r="C3" s="607" t="s">
        <v>1493</v>
      </c>
      <c r="D3" s="607" t="s">
        <v>1494</v>
      </c>
    </row>
    <row r="4" spans="1:4" ht="15.75" customHeight="1" x14ac:dyDescent="0.25">
      <c r="A4" s="1350" t="s">
        <v>2481</v>
      </c>
      <c r="B4" s="1351"/>
      <c r="C4" s="1351"/>
      <c r="D4" s="1351"/>
    </row>
    <row r="5" spans="1:4" x14ac:dyDescent="0.25">
      <c r="A5" s="608">
        <v>1</v>
      </c>
      <c r="B5" s="609" t="s">
        <v>1500</v>
      </c>
      <c r="C5" s="969">
        <v>1248.83</v>
      </c>
      <c r="D5" s="969">
        <v>1248.83</v>
      </c>
    </row>
    <row r="6" spans="1:4" x14ac:dyDescent="0.25">
      <c r="A6" s="608" t="s">
        <v>1827</v>
      </c>
      <c r="B6" s="609" t="s">
        <v>449</v>
      </c>
      <c r="C6" s="969">
        <v>0</v>
      </c>
      <c r="D6" s="969">
        <v>1772.24</v>
      </c>
    </row>
    <row r="7" spans="1:4" x14ac:dyDescent="0.25">
      <c r="A7" s="608">
        <v>1</v>
      </c>
      <c r="B7" s="609" t="s">
        <v>1497</v>
      </c>
      <c r="C7" s="969">
        <v>1096.75</v>
      </c>
      <c r="D7" s="969">
        <v>0</v>
      </c>
    </row>
    <row r="8" spans="1:4" x14ac:dyDescent="0.25">
      <c r="A8" s="608" t="s">
        <v>1827</v>
      </c>
      <c r="B8" s="609" t="s">
        <v>708</v>
      </c>
      <c r="C8" s="969">
        <v>1676.98</v>
      </c>
      <c r="D8" s="969">
        <v>1676.98</v>
      </c>
    </row>
    <row r="9" spans="1:4" x14ac:dyDescent="0.25">
      <c r="A9" s="608">
        <v>1</v>
      </c>
      <c r="B9" s="609" t="s">
        <v>1496</v>
      </c>
      <c r="C9" s="969">
        <v>2659.58</v>
      </c>
      <c r="D9" s="969">
        <v>2659.58</v>
      </c>
    </row>
    <row r="10" spans="1:4" x14ac:dyDescent="0.25">
      <c r="A10" s="608" t="s">
        <v>1827</v>
      </c>
      <c r="B10" s="609" t="s">
        <v>187</v>
      </c>
      <c r="C10" s="969">
        <v>1347.63</v>
      </c>
      <c r="D10" s="969">
        <v>1347.63</v>
      </c>
    </row>
    <row r="11" spans="1:4" x14ac:dyDescent="0.25">
      <c r="A11" s="608">
        <v>1</v>
      </c>
      <c r="B11" s="609" t="s">
        <v>1502</v>
      </c>
      <c r="C11" s="969">
        <v>1971.54</v>
      </c>
      <c r="D11" s="969">
        <v>1971.54</v>
      </c>
    </row>
    <row r="12" spans="1:4" x14ac:dyDescent="0.25">
      <c r="A12" s="608" t="s">
        <v>1827</v>
      </c>
      <c r="B12" s="609" t="s">
        <v>1501</v>
      </c>
      <c r="C12" s="969">
        <v>1251.96</v>
      </c>
      <c r="D12" s="969">
        <v>1251.96</v>
      </c>
    </row>
    <row r="13" spans="1:4" x14ac:dyDescent="0.25">
      <c r="A13" s="608">
        <v>1</v>
      </c>
      <c r="B13" s="609" t="s">
        <v>272</v>
      </c>
      <c r="C13" s="969">
        <v>1502.35</v>
      </c>
      <c r="D13" s="969">
        <v>1502.35</v>
      </c>
    </row>
    <row r="14" spans="1:4" x14ac:dyDescent="0.25">
      <c r="A14" s="608" t="s">
        <v>1827</v>
      </c>
      <c r="B14" s="609" t="s">
        <v>2482</v>
      </c>
      <c r="C14" s="969">
        <v>1251.96</v>
      </c>
      <c r="D14" s="969">
        <v>1251.96</v>
      </c>
    </row>
    <row r="15" spans="1:4" x14ac:dyDescent="0.25">
      <c r="A15" s="608">
        <v>1</v>
      </c>
      <c r="B15" s="609" t="s">
        <v>575</v>
      </c>
      <c r="C15" s="969">
        <v>844.25</v>
      </c>
      <c r="D15" s="969">
        <v>844.25</v>
      </c>
    </row>
    <row r="16" spans="1:4" x14ac:dyDescent="0.25">
      <c r="A16" s="608" t="s">
        <v>1827</v>
      </c>
      <c r="B16" s="609" t="s">
        <v>1495</v>
      </c>
      <c r="C16" s="969">
        <v>1640.42</v>
      </c>
      <c r="D16" s="969">
        <v>1640.42</v>
      </c>
    </row>
    <row r="17" spans="1:4" x14ac:dyDescent="0.25">
      <c r="A17" s="608">
        <v>1</v>
      </c>
      <c r="B17" s="609" t="s">
        <v>1507</v>
      </c>
      <c r="C17" s="969">
        <v>813.01</v>
      </c>
      <c r="D17" s="969">
        <v>813.01</v>
      </c>
    </row>
    <row r="18" spans="1:4" x14ac:dyDescent="0.25">
      <c r="A18" s="608" t="s">
        <v>1827</v>
      </c>
      <c r="B18" s="609" t="s">
        <v>432</v>
      </c>
      <c r="C18" s="969">
        <v>529.67999999999995</v>
      </c>
      <c r="D18" s="969">
        <v>529.67999999999995</v>
      </c>
    </row>
    <row r="19" spans="1:4" x14ac:dyDescent="0.25">
      <c r="A19" s="608">
        <v>1</v>
      </c>
      <c r="B19" s="609" t="s">
        <v>62</v>
      </c>
      <c r="C19" s="969">
        <v>933.59</v>
      </c>
      <c r="D19" s="969">
        <v>933.59</v>
      </c>
    </row>
    <row r="20" spans="1:4" x14ac:dyDescent="0.25">
      <c r="A20" s="608">
        <v>1</v>
      </c>
      <c r="B20" s="609" t="s">
        <v>794</v>
      </c>
      <c r="C20" s="969">
        <v>1996.05</v>
      </c>
      <c r="D20" s="969">
        <v>0</v>
      </c>
    </row>
    <row r="21" spans="1:4" x14ac:dyDescent="0.25">
      <c r="A21" s="608" t="s">
        <v>1827</v>
      </c>
      <c r="B21" s="609" t="s">
        <v>1498</v>
      </c>
      <c r="C21" s="969">
        <v>2493.63</v>
      </c>
      <c r="D21" s="969">
        <v>2493.63</v>
      </c>
    </row>
    <row r="22" spans="1:4" ht="25.5" x14ac:dyDescent="0.25">
      <c r="A22" s="608" t="s">
        <v>2483</v>
      </c>
      <c r="B22" s="609" t="s">
        <v>2484</v>
      </c>
      <c r="C22" s="969">
        <v>8759.25</v>
      </c>
      <c r="D22" s="969">
        <v>8759.25</v>
      </c>
    </row>
    <row r="23" spans="1:4" ht="25.5" x14ac:dyDescent="0.25">
      <c r="A23" s="608" t="s">
        <v>2485</v>
      </c>
      <c r="B23" s="609" t="s">
        <v>2486</v>
      </c>
      <c r="C23" s="969">
        <v>6586.42</v>
      </c>
      <c r="D23" s="969">
        <v>6586.42</v>
      </c>
    </row>
    <row r="24" spans="1:4" ht="17.25" customHeight="1" x14ac:dyDescent="0.25">
      <c r="A24" s="1348" t="s">
        <v>2487</v>
      </c>
      <c r="B24" s="1349"/>
      <c r="C24" s="1349"/>
      <c r="D24" s="1349"/>
    </row>
    <row r="25" spans="1:4" x14ac:dyDescent="0.25">
      <c r="A25" s="608" t="s">
        <v>2488</v>
      </c>
      <c r="B25" s="609" t="s">
        <v>1500</v>
      </c>
      <c r="C25" s="969">
        <v>446.01</v>
      </c>
      <c r="D25" s="969">
        <v>446.01</v>
      </c>
    </row>
    <row r="26" spans="1:4" x14ac:dyDescent="0.25">
      <c r="A26" s="608" t="s">
        <v>2488</v>
      </c>
      <c r="B26" s="609" t="s">
        <v>449</v>
      </c>
      <c r="C26" s="969">
        <v>0</v>
      </c>
      <c r="D26" s="969">
        <v>590.75</v>
      </c>
    </row>
    <row r="27" spans="1:4" x14ac:dyDescent="0.25">
      <c r="A27" s="608" t="s">
        <v>2488</v>
      </c>
      <c r="B27" s="609" t="s">
        <v>1497</v>
      </c>
      <c r="C27" s="969">
        <v>391.7</v>
      </c>
      <c r="D27" s="969">
        <v>0</v>
      </c>
    </row>
    <row r="28" spans="1:4" x14ac:dyDescent="0.25">
      <c r="A28" s="608" t="s">
        <v>2488</v>
      </c>
      <c r="B28" s="609" t="s">
        <v>708</v>
      </c>
      <c r="C28" s="969">
        <v>698.74</v>
      </c>
      <c r="D28" s="969">
        <v>698.74</v>
      </c>
    </row>
    <row r="29" spans="1:4" x14ac:dyDescent="0.25">
      <c r="A29" s="608" t="s">
        <v>2488</v>
      </c>
      <c r="B29" s="609" t="s">
        <v>1496</v>
      </c>
      <c r="C29" s="969">
        <v>857.93</v>
      </c>
      <c r="D29" s="969">
        <v>857.93</v>
      </c>
    </row>
    <row r="30" spans="1:4" x14ac:dyDescent="0.25">
      <c r="A30" s="608" t="s">
        <v>2488</v>
      </c>
      <c r="B30" s="609" t="s">
        <v>187</v>
      </c>
      <c r="C30" s="969">
        <v>464.7</v>
      </c>
      <c r="D30" s="969">
        <v>464.7</v>
      </c>
    </row>
    <row r="31" spans="1:4" x14ac:dyDescent="0.25">
      <c r="A31" s="608" t="s">
        <v>2488</v>
      </c>
      <c r="B31" s="609" t="s">
        <v>1502</v>
      </c>
      <c r="C31" s="969">
        <v>679.84</v>
      </c>
      <c r="D31" s="969">
        <v>679.84</v>
      </c>
    </row>
    <row r="32" spans="1:4" x14ac:dyDescent="0.25">
      <c r="A32" s="608" t="s">
        <v>2488</v>
      </c>
      <c r="B32" s="609" t="s">
        <v>1501</v>
      </c>
      <c r="C32" s="969">
        <v>417.32</v>
      </c>
      <c r="D32" s="969">
        <v>417.32</v>
      </c>
    </row>
    <row r="33" spans="1:4" x14ac:dyDescent="0.25">
      <c r="A33" s="608" t="s">
        <v>2488</v>
      </c>
      <c r="B33" s="609" t="s">
        <v>272</v>
      </c>
      <c r="C33" s="969">
        <v>417.32</v>
      </c>
      <c r="D33" s="969">
        <v>417.32</v>
      </c>
    </row>
    <row r="34" spans="1:4" x14ac:dyDescent="0.25">
      <c r="A34" s="608" t="s">
        <v>2488</v>
      </c>
      <c r="B34" s="609" t="s">
        <v>2482</v>
      </c>
      <c r="C34" s="969">
        <v>417.32</v>
      </c>
      <c r="D34" s="969">
        <v>417.32</v>
      </c>
    </row>
    <row r="35" spans="1:4" x14ac:dyDescent="0.25">
      <c r="A35" s="608" t="s">
        <v>2488</v>
      </c>
      <c r="B35" s="609" t="s">
        <v>575</v>
      </c>
      <c r="C35" s="969">
        <v>337.7</v>
      </c>
      <c r="D35" s="969">
        <v>337.7</v>
      </c>
    </row>
    <row r="36" spans="1:4" x14ac:dyDescent="0.25">
      <c r="A36" s="608" t="s">
        <v>2488</v>
      </c>
      <c r="B36" s="609" t="s">
        <v>1495</v>
      </c>
      <c r="C36" s="969">
        <v>546.80999999999995</v>
      </c>
      <c r="D36" s="969">
        <v>546.80999999999995</v>
      </c>
    </row>
    <row r="37" spans="1:4" x14ac:dyDescent="0.25">
      <c r="A37" s="608" t="s">
        <v>2488</v>
      </c>
      <c r="B37" s="609" t="s">
        <v>1507</v>
      </c>
      <c r="C37" s="969">
        <v>325.2</v>
      </c>
      <c r="D37" s="969">
        <v>325.2</v>
      </c>
    </row>
    <row r="38" spans="1:4" x14ac:dyDescent="0.25">
      <c r="A38" s="608" t="s">
        <v>2488</v>
      </c>
      <c r="B38" s="609" t="s">
        <v>432</v>
      </c>
      <c r="C38" s="969">
        <v>278.77</v>
      </c>
      <c r="D38" s="969">
        <v>278.77</v>
      </c>
    </row>
    <row r="39" spans="1:4" x14ac:dyDescent="0.25">
      <c r="A39" s="608" t="s">
        <v>2488</v>
      </c>
      <c r="B39" s="609" t="s">
        <v>62</v>
      </c>
      <c r="C39" s="969">
        <v>388.99</v>
      </c>
      <c r="D39" s="969">
        <v>388.99</v>
      </c>
    </row>
    <row r="40" spans="1:4" x14ac:dyDescent="0.25">
      <c r="A40" s="608" t="s">
        <v>2488</v>
      </c>
      <c r="B40" s="609" t="s">
        <v>794</v>
      </c>
      <c r="C40" s="969">
        <v>712.87</v>
      </c>
      <c r="D40" s="969">
        <v>0</v>
      </c>
    </row>
    <row r="41" spans="1:4" x14ac:dyDescent="0.25">
      <c r="A41" s="608" t="s">
        <v>2488</v>
      </c>
      <c r="B41" s="609" t="s">
        <v>1498</v>
      </c>
      <c r="C41" s="969">
        <v>790.43</v>
      </c>
      <c r="D41" s="969">
        <v>790.43</v>
      </c>
    </row>
    <row r="42" spans="1:4" ht="15" customHeight="1" x14ac:dyDescent="0.25">
      <c r="A42" s="1348" t="s">
        <v>2489</v>
      </c>
      <c r="B42" s="1349"/>
      <c r="C42" s="1349"/>
      <c r="D42" s="1349"/>
    </row>
    <row r="43" spans="1:4" ht="15" customHeight="1" x14ac:dyDescent="0.25">
      <c r="A43" s="608" t="s">
        <v>2490</v>
      </c>
      <c r="B43" s="600" t="s">
        <v>2491</v>
      </c>
      <c r="C43" s="969">
        <v>741.95</v>
      </c>
      <c r="D43" s="969">
        <v>741.95</v>
      </c>
    </row>
    <row r="44" spans="1:4" x14ac:dyDescent="0.25">
      <c r="A44" s="608" t="s">
        <v>2492</v>
      </c>
      <c r="B44" s="600" t="s">
        <v>2493</v>
      </c>
      <c r="C44" s="969">
        <v>947.85</v>
      </c>
      <c r="D44" s="969">
        <v>947.85</v>
      </c>
    </row>
    <row r="45" spans="1:4" ht="21" customHeight="1" x14ac:dyDescent="0.25">
      <c r="A45" s="1348" t="s">
        <v>2494</v>
      </c>
      <c r="B45" s="1349"/>
      <c r="C45" s="1349"/>
      <c r="D45" s="1349"/>
    </row>
    <row r="46" spans="1:4" ht="15" customHeight="1" x14ac:dyDescent="0.25">
      <c r="A46" s="608" t="s">
        <v>2495</v>
      </c>
      <c r="B46" s="609" t="s">
        <v>1500</v>
      </c>
      <c r="C46" s="969">
        <v>395.65</v>
      </c>
      <c r="D46" s="969">
        <v>395.65</v>
      </c>
    </row>
    <row r="47" spans="1:4" x14ac:dyDescent="0.25">
      <c r="A47" s="608" t="s">
        <v>2495</v>
      </c>
      <c r="B47" s="609" t="s">
        <v>449</v>
      </c>
      <c r="C47" s="969">
        <v>0</v>
      </c>
      <c r="D47" s="969">
        <v>524.03</v>
      </c>
    </row>
    <row r="48" spans="1:4" x14ac:dyDescent="0.25">
      <c r="A48" s="608" t="s">
        <v>2495</v>
      </c>
      <c r="B48" s="609" t="s">
        <v>1497</v>
      </c>
      <c r="C48" s="969">
        <v>347.48</v>
      </c>
      <c r="D48" s="969">
        <v>0</v>
      </c>
    </row>
    <row r="49" spans="1:4" x14ac:dyDescent="0.25">
      <c r="A49" s="608" t="s">
        <v>2495</v>
      </c>
      <c r="B49" s="609" t="s">
        <v>708</v>
      </c>
      <c r="C49" s="969">
        <v>714.86</v>
      </c>
      <c r="D49" s="969">
        <v>714.86</v>
      </c>
    </row>
    <row r="50" spans="1:4" x14ac:dyDescent="0.25">
      <c r="A50" s="608" t="s">
        <v>2495</v>
      </c>
      <c r="B50" s="609" t="s">
        <v>1496</v>
      </c>
      <c r="C50" s="969">
        <v>658.32</v>
      </c>
      <c r="D50" s="969">
        <v>658.32</v>
      </c>
    </row>
    <row r="51" spans="1:4" x14ac:dyDescent="0.25">
      <c r="A51" s="608" t="s">
        <v>2495</v>
      </c>
      <c r="B51" s="609" t="s">
        <v>187</v>
      </c>
      <c r="C51" s="969">
        <v>412.23</v>
      </c>
      <c r="D51" s="969">
        <v>412.23</v>
      </c>
    </row>
    <row r="52" spans="1:4" x14ac:dyDescent="0.25">
      <c r="A52" s="608" t="s">
        <v>2495</v>
      </c>
      <c r="B52" s="609" t="s">
        <v>1502</v>
      </c>
      <c r="C52" s="969">
        <v>521.66</v>
      </c>
      <c r="D52" s="969">
        <v>521.66</v>
      </c>
    </row>
    <row r="53" spans="1:4" x14ac:dyDescent="0.25">
      <c r="A53" s="608" t="s">
        <v>2495</v>
      </c>
      <c r="B53" s="609" t="s">
        <v>1501</v>
      </c>
      <c r="C53" s="969">
        <v>370.19</v>
      </c>
      <c r="D53" s="969">
        <v>370.19</v>
      </c>
    </row>
    <row r="54" spans="1:4" x14ac:dyDescent="0.25">
      <c r="A54" s="608" t="s">
        <v>2495</v>
      </c>
      <c r="B54" s="609" t="s">
        <v>272</v>
      </c>
      <c r="C54" s="969">
        <v>370.19</v>
      </c>
      <c r="D54" s="969">
        <v>370.19</v>
      </c>
    </row>
    <row r="55" spans="1:4" x14ac:dyDescent="0.25">
      <c r="A55" s="608" t="s">
        <v>2495</v>
      </c>
      <c r="B55" s="609" t="s">
        <v>2482</v>
      </c>
      <c r="C55" s="969">
        <v>370.19</v>
      </c>
      <c r="D55" s="969">
        <v>370.19</v>
      </c>
    </row>
    <row r="56" spans="1:4" x14ac:dyDescent="0.25">
      <c r="A56" s="608" t="s">
        <v>2495</v>
      </c>
      <c r="B56" s="609" t="s">
        <v>575</v>
      </c>
      <c r="C56" s="969">
        <v>299.54000000000002</v>
      </c>
      <c r="D56" s="969">
        <v>299.54000000000002</v>
      </c>
    </row>
    <row r="57" spans="1:4" x14ac:dyDescent="0.25">
      <c r="A57" s="608" t="s">
        <v>2495</v>
      </c>
      <c r="B57" s="609" t="s">
        <v>1495</v>
      </c>
      <c r="C57" s="969">
        <v>485.07</v>
      </c>
      <c r="D57" s="969">
        <v>485.07</v>
      </c>
    </row>
    <row r="58" spans="1:4" x14ac:dyDescent="0.25">
      <c r="A58" s="608" t="s">
        <v>2495</v>
      </c>
      <c r="B58" s="609" t="s">
        <v>1507</v>
      </c>
      <c r="C58" s="969">
        <v>288.5</v>
      </c>
      <c r="D58" s="969">
        <v>288.5</v>
      </c>
    </row>
    <row r="59" spans="1:4" x14ac:dyDescent="0.25">
      <c r="A59" s="608" t="s">
        <v>2495</v>
      </c>
      <c r="B59" s="609" t="s">
        <v>432</v>
      </c>
      <c r="C59" s="969">
        <v>247.31</v>
      </c>
      <c r="D59" s="969">
        <v>247.31</v>
      </c>
    </row>
    <row r="60" spans="1:4" x14ac:dyDescent="0.25">
      <c r="A60" s="608" t="s">
        <v>2495</v>
      </c>
      <c r="B60" s="609" t="s">
        <v>62</v>
      </c>
      <c r="C60" s="969">
        <v>298.49</v>
      </c>
      <c r="D60" s="969">
        <v>298.49</v>
      </c>
    </row>
    <row r="61" spans="1:4" x14ac:dyDescent="0.25">
      <c r="A61" s="608" t="s">
        <v>2495</v>
      </c>
      <c r="B61" s="609" t="s">
        <v>794</v>
      </c>
      <c r="C61" s="969">
        <v>632.41</v>
      </c>
      <c r="D61" s="969">
        <v>0</v>
      </c>
    </row>
    <row r="62" spans="1:4" ht="20.25" customHeight="1" x14ac:dyDescent="0.25">
      <c r="A62" s="1348" t="s">
        <v>2496</v>
      </c>
      <c r="B62" s="1349"/>
      <c r="C62" s="1349"/>
      <c r="D62" s="1349"/>
    </row>
    <row r="63" spans="1:4" ht="15" customHeight="1" x14ac:dyDescent="0.25">
      <c r="A63" s="608" t="s">
        <v>2497</v>
      </c>
      <c r="B63" s="609" t="s">
        <v>2498</v>
      </c>
      <c r="C63" s="969">
        <v>8715</v>
      </c>
      <c r="D63" s="969">
        <v>8715</v>
      </c>
    </row>
    <row r="64" spans="1:4" ht="30.75" customHeight="1" x14ac:dyDescent="0.25">
      <c r="A64" s="1348" t="s">
        <v>2499</v>
      </c>
      <c r="B64" s="1349"/>
      <c r="C64" s="1349"/>
      <c r="D64" s="1349"/>
    </row>
    <row r="65" spans="1:4" ht="25.5" x14ac:dyDescent="0.2">
      <c r="A65" s="608" t="s">
        <v>2500</v>
      </c>
      <c r="B65" s="85" t="s">
        <v>2501</v>
      </c>
      <c r="C65" s="969">
        <v>5453.91</v>
      </c>
      <c r="D65" s="969">
        <v>0</v>
      </c>
    </row>
    <row r="66" spans="1:4" ht="25.5" customHeight="1" x14ac:dyDescent="0.2">
      <c r="A66" s="608" t="s">
        <v>2502</v>
      </c>
      <c r="B66" s="85" t="s">
        <v>2503</v>
      </c>
      <c r="C66" s="969">
        <v>3920.68</v>
      </c>
      <c r="D66" s="969">
        <v>0</v>
      </c>
    </row>
    <row r="67" spans="1:4" ht="28.5" customHeight="1" x14ac:dyDescent="0.2">
      <c r="A67" s="608" t="s">
        <v>2504</v>
      </c>
      <c r="B67" s="85" t="s">
        <v>2505</v>
      </c>
      <c r="C67" s="969">
        <v>0</v>
      </c>
      <c r="D67" s="969">
        <v>1330.58</v>
      </c>
    </row>
    <row r="68" spans="1:4" ht="25.5" x14ac:dyDescent="0.25">
      <c r="A68" s="608" t="s">
        <v>2506</v>
      </c>
      <c r="B68" s="609" t="s">
        <v>2507</v>
      </c>
      <c r="C68" s="969">
        <v>0</v>
      </c>
      <c r="D68" s="969">
        <v>1608.6</v>
      </c>
    </row>
    <row r="69" spans="1:4" ht="25.5" x14ac:dyDescent="0.25">
      <c r="A69" s="608" t="s">
        <v>2508</v>
      </c>
      <c r="B69" s="609" t="s">
        <v>2509</v>
      </c>
      <c r="C69" s="969">
        <v>0</v>
      </c>
      <c r="D69" s="969">
        <v>2592.71</v>
      </c>
    </row>
    <row r="70" spans="1:4" ht="25.5" x14ac:dyDescent="0.25">
      <c r="A70" s="608" t="s">
        <v>2510</v>
      </c>
      <c r="B70" s="609" t="s">
        <v>2511</v>
      </c>
      <c r="C70" s="969">
        <v>862.63</v>
      </c>
      <c r="D70" s="969">
        <v>0</v>
      </c>
    </row>
    <row r="71" spans="1:4" ht="43.5" customHeight="1" x14ac:dyDescent="0.25">
      <c r="A71" s="608" t="s">
        <v>2512</v>
      </c>
      <c r="B71" s="600" t="s">
        <v>2513</v>
      </c>
      <c r="C71" s="969">
        <v>3382.75</v>
      </c>
      <c r="D71" s="969">
        <v>0</v>
      </c>
    </row>
    <row r="72" spans="1:4" ht="54" customHeight="1" x14ac:dyDescent="0.25">
      <c r="A72" s="608" t="s">
        <v>2514</v>
      </c>
      <c r="B72" s="600" t="s">
        <v>2515</v>
      </c>
      <c r="C72" s="969">
        <v>2533.11</v>
      </c>
      <c r="D72" s="969">
        <v>0</v>
      </c>
    </row>
    <row r="73" spans="1:4" ht="25.5" x14ac:dyDescent="0.25">
      <c r="A73" s="608" t="s">
        <v>2516</v>
      </c>
      <c r="B73" s="609" t="s">
        <v>2517</v>
      </c>
      <c r="C73" s="969">
        <v>4547.7</v>
      </c>
      <c r="D73" s="969">
        <v>4547.7</v>
      </c>
    </row>
    <row r="74" spans="1:4" x14ac:dyDescent="0.2">
      <c r="A74" s="608" t="s">
        <v>2518</v>
      </c>
      <c r="B74" s="85" t="s">
        <v>2519</v>
      </c>
      <c r="C74" s="969">
        <v>8555.68</v>
      </c>
      <c r="D74" s="969">
        <v>8555.68</v>
      </c>
    </row>
    <row r="75" spans="1:4" ht="15" customHeight="1" x14ac:dyDescent="0.25">
      <c r="A75" s="1348" t="s">
        <v>2520</v>
      </c>
      <c r="B75" s="1349"/>
      <c r="C75" s="1349"/>
      <c r="D75" s="1349"/>
    </row>
    <row r="76" spans="1:4" x14ac:dyDescent="0.25">
      <c r="A76" s="608" t="s">
        <v>2521</v>
      </c>
      <c r="B76" s="600" t="s">
        <v>2522</v>
      </c>
      <c r="C76" s="969">
        <v>1067.31</v>
      </c>
      <c r="D76" s="969">
        <v>1391.86</v>
      </c>
    </row>
    <row r="77" spans="1:4" ht="14.25" customHeight="1" x14ac:dyDescent="0.25">
      <c r="A77" s="608" t="s">
        <v>2523</v>
      </c>
      <c r="B77" s="600" t="s">
        <v>2524</v>
      </c>
      <c r="C77" s="969">
        <v>242.08</v>
      </c>
      <c r="D77" s="969">
        <v>242.08</v>
      </c>
    </row>
    <row r="78" spans="1:4" ht="22.5" customHeight="1" x14ac:dyDescent="0.25">
      <c r="A78" s="1348" t="s">
        <v>2525</v>
      </c>
      <c r="B78" s="1349"/>
      <c r="C78" s="1349"/>
      <c r="D78" s="1349"/>
    </row>
    <row r="79" spans="1:4" x14ac:dyDescent="0.25">
      <c r="A79" s="608" t="s">
        <v>2526</v>
      </c>
      <c r="B79" s="600" t="s">
        <v>2525</v>
      </c>
      <c r="C79" s="969">
        <v>235.67</v>
      </c>
      <c r="D79" s="969">
        <v>235.67</v>
      </c>
    </row>
    <row r="80" spans="1:4" ht="36.75" customHeight="1" x14ac:dyDescent="0.25">
      <c r="A80" s="1348" t="s">
        <v>5703</v>
      </c>
      <c r="B80" s="1349"/>
      <c r="C80" s="1349"/>
      <c r="D80" s="1349"/>
    </row>
    <row r="81" spans="1:4" ht="30.75" customHeight="1" x14ac:dyDescent="0.25">
      <c r="A81" s="608" t="s">
        <v>2527</v>
      </c>
      <c r="B81" s="600" t="s">
        <v>2528</v>
      </c>
      <c r="C81" s="969">
        <v>182.81</v>
      </c>
      <c r="D81" s="969">
        <v>182.81</v>
      </c>
    </row>
    <row r="82" spans="1:4" ht="26.25" customHeight="1" x14ac:dyDescent="0.25">
      <c r="A82" s="608" t="s">
        <v>2529</v>
      </c>
      <c r="B82" s="600" t="s">
        <v>2530</v>
      </c>
      <c r="C82" s="969">
        <v>445.18</v>
      </c>
      <c r="D82" s="969">
        <v>445.18</v>
      </c>
    </row>
    <row r="83" spans="1:4" ht="25.5" x14ac:dyDescent="0.25">
      <c r="A83" s="608" t="s">
        <v>2531</v>
      </c>
      <c r="B83" s="600" t="s">
        <v>2532</v>
      </c>
      <c r="C83" s="969">
        <v>238.23</v>
      </c>
      <c r="D83" s="969">
        <v>238.23</v>
      </c>
    </row>
    <row r="84" spans="1:4" ht="25.5" x14ac:dyDescent="0.2">
      <c r="A84" s="608" t="s">
        <v>2533</v>
      </c>
      <c r="B84" s="600" t="s">
        <v>4939</v>
      </c>
      <c r="C84" s="970">
        <v>658.05</v>
      </c>
      <c r="D84" s="970">
        <v>1063.3399999999999</v>
      </c>
    </row>
  </sheetData>
  <mergeCells count="11">
    <mergeCell ref="C1:D1"/>
    <mergeCell ref="A4:D4"/>
    <mergeCell ref="A24:D24"/>
    <mergeCell ref="A2:D2"/>
    <mergeCell ref="A42:D42"/>
    <mergeCell ref="A78:D78"/>
    <mergeCell ref="A80:D80"/>
    <mergeCell ref="A45:D45"/>
    <mergeCell ref="A62:D62"/>
    <mergeCell ref="A64:D64"/>
    <mergeCell ref="A75:D75"/>
  </mergeCells>
  <pageMargins left="0.51181102362204722" right="0.51181102362204722" top="0.74803149606299213" bottom="0.74803149606299213" header="0.31496062992125984" footer="0.31496062992125984"/>
  <pageSetup paperSize="9" scale="92" orientation="portrait" verticalDpi="300" r:id="rId1"/>
  <rowBreaks count="1" manualBreakCount="1">
    <brk id="5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Normal="100" zoomScaleSheetLayoutView="100" workbookViewId="0">
      <pane ySplit="3" topLeftCell="A49" activePane="bottomLeft" state="frozen"/>
      <selection pane="bottomLeft" activeCell="N17" sqref="N17:O18"/>
    </sheetView>
  </sheetViews>
  <sheetFormatPr defaultRowHeight="12.75" x14ac:dyDescent="0.2"/>
  <cols>
    <col min="1" max="1" width="9.140625" style="94" customWidth="1"/>
    <col min="2" max="2" width="31.42578125" style="64" customWidth="1"/>
    <col min="3" max="3" width="11.7109375" style="880" hidden="1" customWidth="1"/>
    <col min="4" max="4" width="9.28515625" style="65" customWidth="1"/>
    <col min="5" max="5" width="8.5703125" style="65" customWidth="1"/>
    <col min="6" max="6" width="8.85546875" style="95" customWidth="1"/>
    <col min="7" max="7" width="10.85546875" style="95" customWidth="1"/>
    <col min="8" max="9" width="9.140625" style="65"/>
    <col min="10" max="10" width="9.140625" style="65" customWidth="1"/>
    <col min="11" max="185" width="9.140625" style="65"/>
    <col min="186" max="186" width="7.140625" style="65" customWidth="1"/>
    <col min="187" max="187" width="40.5703125" style="65" customWidth="1"/>
    <col min="188" max="188" width="18.85546875" style="65" bestFit="1" customWidth="1"/>
    <col min="189" max="189" width="10.140625" style="65" customWidth="1"/>
    <col min="190" max="190" width="11.42578125" style="65" bestFit="1" customWidth="1"/>
    <col min="191" max="441" width="9.140625" style="65"/>
    <col min="442" max="442" width="7.140625" style="65" customWidth="1"/>
    <col min="443" max="443" width="40.5703125" style="65" customWidth="1"/>
    <col min="444" max="444" width="18.85546875" style="65" bestFit="1" customWidth="1"/>
    <col min="445" max="445" width="10.140625" style="65" customWidth="1"/>
    <col min="446" max="446" width="11.42578125" style="65" bestFit="1" customWidth="1"/>
    <col min="447" max="697" width="9.140625" style="65"/>
    <col min="698" max="698" width="7.140625" style="65" customWidth="1"/>
    <col min="699" max="699" width="40.5703125" style="65" customWidth="1"/>
    <col min="700" max="700" width="18.85546875" style="65" bestFit="1" customWidth="1"/>
    <col min="701" max="701" width="10.140625" style="65" customWidth="1"/>
    <col min="702" max="702" width="11.42578125" style="65" bestFit="1" customWidth="1"/>
    <col min="703" max="953" width="9.140625" style="65"/>
    <col min="954" max="954" width="7.140625" style="65" customWidth="1"/>
    <col min="955" max="955" width="40.5703125" style="65" customWidth="1"/>
    <col min="956" max="956" width="18.85546875" style="65" bestFit="1" customWidth="1"/>
    <col min="957" max="957" width="10.140625" style="65" customWidth="1"/>
    <col min="958" max="958" width="11.42578125" style="65" bestFit="1" customWidth="1"/>
    <col min="959" max="1209" width="9.140625" style="65"/>
    <col min="1210" max="1210" width="7.140625" style="65" customWidth="1"/>
    <col min="1211" max="1211" width="40.5703125" style="65" customWidth="1"/>
    <col min="1212" max="1212" width="18.85546875" style="65" bestFit="1" customWidth="1"/>
    <col min="1213" max="1213" width="10.140625" style="65" customWidth="1"/>
    <col min="1214" max="1214" width="11.42578125" style="65" bestFit="1" customWidth="1"/>
    <col min="1215" max="1465" width="9.140625" style="65"/>
    <col min="1466" max="1466" width="7.140625" style="65" customWidth="1"/>
    <col min="1467" max="1467" width="40.5703125" style="65" customWidth="1"/>
    <col min="1468" max="1468" width="18.85546875" style="65" bestFit="1" customWidth="1"/>
    <col min="1469" max="1469" width="10.140625" style="65" customWidth="1"/>
    <col min="1470" max="1470" width="11.42578125" style="65" bestFit="1" customWidth="1"/>
    <col min="1471" max="1721" width="9.140625" style="65"/>
    <col min="1722" max="1722" width="7.140625" style="65" customWidth="1"/>
    <col min="1723" max="1723" width="40.5703125" style="65" customWidth="1"/>
    <col min="1724" max="1724" width="18.85546875" style="65" bestFit="1" customWidth="1"/>
    <col min="1725" max="1725" width="10.140625" style="65" customWidth="1"/>
    <col min="1726" max="1726" width="11.42578125" style="65" bestFit="1" customWidth="1"/>
    <col min="1727" max="1977" width="9.140625" style="65"/>
    <col min="1978" max="1978" width="7.140625" style="65" customWidth="1"/>
    <col min="1979" max="1979" width="40.5703125" style="65" customWidth="1"/>
    <col min="1980" max="1980" width="18.85546875" style="65" bestFit="1" customWidth="1"/>
    <col min="1981" max="1981" width="10.140625" style="65" customWidth="1"/>
    <col min="1982" max="1982" width="11.42578125" style="65" bestFit="1" customWidth="1"/>
    <col min="1983" max="2233" width="9.140625" style="65"/>
    <col min="2234" max="2234" width="7.140625" style="65" customWidth="1"/>
    <col min="2235" max="2235" width="40.5703125" style="65" customWidth="1"/>
    <col min="2236" max="2236" width="18.85546875" style="65" bestFit="1" customWidth="1"/>
    <col min="2237" max="2237" width="10.140625" style="65" customWidth="1"/>
    <col min="2238" max="2238" width="11.42578125" style="65" bestFit="1" customWidth="1"/>
    <col min="2239" max="2489" width="9.140625" style="65"/>
    <col min="2490" max="2490" width="7.140625" style="65" customWidth="1"/>
    <col min="2491" max="2491" width="40.5703125" style="65" customWidth="1"/>
    <col min="2492" max="2492" width="18.85546875" style="65" bestFit="1" customWidth="1"/>
    <col min="2493" max="2493" width="10.140625" style="65" customWidth="1"/>
    <col min="2494" max="2494" width="11.42578125" style="65" bestFit="1" customWidth="1"/>
    <col min="2495" max="2745" width="9.140625" style="65"/>
    <col min="2746" max="2746" width="7.140625" style="65" customWidth="1"/>
    <col min="2747" max="2747" width="40.5703125" style="65" customWidth="1"/>
    <col min="2748" max="2748" width="18.85546875" style="65" bestFit="1" customWidth="1"/>
    <col min="2749" max="2749" width="10.140625" style="65" customWidth="1"/>
    <col min="2750" max="2750" width="11.42578125" style="65" bestFit="1" customWidth="1"/>
    <col min="2751" max="3001" width="9.140625" style="65"/>
    <col min="3002" max="3002" width="7.140625" style="65" customWidth="1"/>
    <col min="3003" max="3003" width="40.5703125" style="65" customWidth="1"/>
    <col min="3004" max="3004" width="18.85546875" style="65" bestFit="1" customWidth="1"/>
    <col min="3005" max="3005" width="10.140625" style="65" customWidth="1"/>
    <col min="3006" max="3006" width="11.42578125" style="65" bestFit="1" customWidth="1"/>
    <col min="3007" max="3257" width="9.140625" style="65"/>
    <col min="3258" max="3258" width="7.140625" style="65" customWidth="1"/>
    <col min="3259" max="3259" width="40.5703125" style="65" customWidth="1"/>
    <col min="3260" max="3260" width="18.85546875" style="65" bestFit="1" customWidth="1"/>
    <col min="3261" max="3261" width="10.140625" style="65" customWidth="1"/>
    <col min="3262" max="3262" width="11.42578125" style="65" bestFit="1" customWidth="1"/>
    <col min="3263" max="3513" width="9.140625" style="65"/>
    <col min="3514" max="3514" width="7.140625" style="65" customWidth="1"/>
    <col min="3515" max="3515" width="40.5703125" style="65" customWidth="1"/>
    <col min="3516" max="3516" width="18.85546875" style="65" bestFit="1" customWidth="1"/>
    <col min="3517" max="3517" width="10.140625" style="65" customWidth="1"/>
    <col min="3518" max="3518" width="11.42578125" style="65" bestFit="1" customWidth="1"/>
    <col min="3519" max="3769" width="9.140625" style="65"/>
    <col min="3770" max="3770" width="7.140625" style="65" customWidth="1"/>
    <col min="3771" max="3771" width="40.5703125" style="65" customWidth="1"/>
    <col min="3772" max="3772" width="18.85546875" style="65" bestFit="1" customWidth="1"/>
    <col min="3773" max="3773" width="10.140625" style="65" customWidth="1"/>
    <col min="3774" max="3774" width="11.42578125" style="65" bestFit="1" customWidth="1"/>
    <col min="3775" max="4025" width="9.140625" style="65"/>
    <col min="4026" max="4026" width="7.140625" style="65" customWidth="1"/>
    <col min="4027" max="4027" width="40.5703125" style="65" customWidth="1"/>
    <col min="4028" max="4028" width="18.85546875" style="65" bestFit="1" customWidth="1"/>
    <col min="4029" max="4029" width="10.140625" style="65" customWidth="1"/>
    <col min="4030" max="4030" width="11.42578125" style="65" bestFit="1" customWidth="1"/>
    <col min="4031" max="4281" width="9.140625" style="65"/>
    <col min="4282" max="4282" width="7.140625" style="65" customWidth="1"/>
    <col min="4283" max="4283" width="40.5703125" style="65" customWidth="1"/>
    <col min="4284" max="4284" width="18.85546875" style="65" bestFit="1" customWidth="1"/>
    <col min="4285" max="4285" width="10.140625" style="65" customWidth="1"/>
    <col min="4286" max="4286" width="11.42578125" style="65" bestFit="1" customWidth="1"/>
    <col min="4287" max="4537" width="9.140625" style="65"/>
    <col min="4538" max="4538" width="7.140625" style="65" customWidth="1"/>
    <col min="4539" max="4539" width="40.5703125" style="65" customWidth="1"/>
    <col min="4540" max="4540" width="18.85546875" style="65" bestFit="1" customWidth="1"/>
    <col min="4541" max="4541" width="10.140625" style="65" customWidth="1"/>
    <col min="4542" max="4542" width="11.42578125" style="65" bestFit="1" customWidth="1"/>
    <col min="4543" max="4793" width="9.140625" style="65"/>
    <col min="4794" max="4794" width="7.140625" style="65" customWidth="1"/>
    <col min="4795" max="4795" width="40.5703125" style="65" customWidth="1"/>
    <col min="4796" max="4796" width="18.85546875" style="65" bestFit="1" customWidth="1"/>
    <col min="4797" max="4797" width="10.140625" style="65" customWidth="1"/>
    <col min="4798" max="4798" width="11.42578125" style="65" bestFit="1" customWidth="1"/>
    <col min="4799" max="5049" width="9.140625" style="65"/>
    <col min="5050" max="5050" width="7.140625" style="65" customWidth="1"/>
    <col min="5051" max="5051" width="40.5703125" style="65" customWidth="1"/>
    <col min="5052" max="5052" width="18.85546875" style="65" bestFit="1" customWidth="1"/>
    <col min="5053" max="5053" width="10.140625" style="65" customWidth="1"/>
    <col min="5054" max="5054" width="11.42578125" style="65" bestFit="1" customWidth="1"/>
    <col min="5055" max="5305" width="9.140625" style="65"/>
    <col min="5306" max="5306" width="7.140625" style="65" customWidth="1"/>
    <col min="5307" max="5307" width="40.5703125" style="65" customWidth="1"/>
    <col min="5308" max="5308" width="18.85546875" style="65" bestFit="1" customWidth="1"/>
    <col min="5309" max="5309" width="10.140625" style="65" customWidth="1"/>
    <col min="5310" max="5310" width="11.42578125" style="65" bestFit="1" customWidth="1"/>
    <col min="5311" max="5561" width="9.140625" style="65"/>
    <col min="5562" max="5562" width="7.140625" style="65" customWidth="1"/>
    <col min="5563" max="5563" width="40.5703125" style="65" customWidth="1"/>
    <col min="5564" max="5564" width="18.85546875" style="65" bestFit="1" customWidth="1"/>
    <col min="5565" max="5565" width="10.140625" style="65" customWidth="1"/>
    <col min="5566" max="5566" width="11.42578125" style="65" bestFit="1" customWidth="1"/>
    <col min="5567" max="5817" width="9.140625" style="65"/>
    <col min="5818" max="5818" width="7.140625" style="65" customWidth="1"/>
    <col min="5819" max="5819" width="40.5703125" style="65" customWidth="1"/>
    <col min="5820" max="5820" width="18.85546875" style="65" bestFit="1" customWidth="1"/>
    <col min="5821" max="5821" width="10.140625" style="65" customWidth="1"/>
    <col min="5822" max="5822" width="11.42578125" style="65" bestFit="1" customWidth="1"/>
    <col min="5823" max="6073" width="9.140625" style="65"/>
    <col min="6074" max="6074" width="7.140625" style="65" customWidth="1"/>
    <col min="6075" max="6075" width="40.5703125" style="65" customWidth="1"/>
    <col min="6076" max="6076" width="18.85546875" style="65" bestFit="1" customWidth="1"/>
    <col min="6077" max="6077" width="10.140625" style="65" customWidth="1"/>
    <col min="6078" max="6078" width="11.42578125" style="65" bestFit="1" customWidth="1"/>
    <col min="6079" max="6329" width="9.140625" style="65"/>
    <col min="6330" max="6330" width="7.140625" style="65" customWidth="1"/>
    <col min="6331" max="6331" width="40.5703125" style="65" customWidth="1"/>
    <col min="6332" max="6332" width="18.85546875" style="65" bestFit="1" customWidth="1"/>
    <col min="6333" max="6333" width="10.140625" style="65" customWidth="1"/>
    <col min="6334" max="6334" width="11.42578125" style="65" bestFit="1" customWidth="1"/>
    <col min="6335" max="6585" width="9.140625" style="65"/>
    <col min="6586" max="6586" width="7.140625" style="65" customWidth="1"/>
    <col min="6587" max="6587" width="40.5703125" style="65" customWidth="1"/>
    <col min="6588" max="6588" width="18.85546875" style="65" bestFit="1" customWidth="1"/>
    <col min="6589" max="6589" width="10.140625" style="65" customWidth="1"/>
    <col min="6590" max="6590" width="11.42578125" style="65" bestFit="1" customWidth="1"/>
    <col min="6591" max="6841" width="9.140625" style="65"/>
    <col min="6842" max="6842" width="7.140625" style="65" customWidth="1"/>
    <col min="6843" max="6843" width="40.5703125" style="65" customWidth="1"/>
    <col min="6844" max="6844" width="18.85546875" style="65" bestFit="1" customWidth="1"/>
    <col min="6845" max="6845" width="10.140625" style="65" customWidth="1"/>
    <col min="6846" max="6846" width="11.42578125" style="65" bestFit="1" customWidth="1"/>
    <col min="6847" max="7097" width="9.140625" style="65"/>
    <col min="7098" max="7098" width="7.140625" style="65" customWidth="1"/>
    <col min="7099" max="7099" width="40.5703125" style="65" customWidth="1"/>
    <col min="7100" max="7100" width="18.85546875" style="65" bestFit="1" customWidth="1"/>
    <col min="7101" max="7101" width="10.140625" style="65" customWidth="1"/>
    <col min="7102" max="7102" width="11.42578125" style="65" bestFit="1" customWidth="1"/>
    <col min="7103" max="7353" width="9.140625" style="65"/>
    <col min="7354" max="7354" width="7.140625" style="65" customWidth="1"/>
    <col min="7355" max="7355" width="40.5703125" style="65" customWidth="1"/>
    <col min="7356" max="7356" width="18.85546875" style="65" bestFit="1" customWidth="1"/>
    <col min="7357" max="7357" width="10.140625" style="65" customWidth="1"/>
    <col min="7358" max="7358" width="11.42578125" style="65" bestFit="1" customWidth="1"/>
    <col min="7359" max="7609" width="9.140625" style="65"/>
    <col min="7610" max="7610" width="7.140625" style="65" customWidth="1"/>
    <col min="7611" max="7611" width="40.5703125" style="65" customWidth="1"/>
    <col min="7612" max="7612" width="18.85546875" style="65" bestFit="1" customWidth="1"/>
    <col min="7613" max="7613" width="10.140625" style="65" customWidth="1"/>
    <col min="7614" max="7614" width="11.42578125" style="65" bestFit="1" customWidth="1"/>
    <col min="7615" max="7865" width="9.140625" style="65"/>
    <col min="7866" max="7866" width="7.140625" style="65" customWidth="1"/>
    <col min="7867" max="7867" width="40.5703125" style="65" customWidth="1"/>
    <col min="7868" max="7868" width="18.85546875" style="65" bestFit="1" customWidth="1"/>
    <col min="7869" max="7869" width="10.140625" style="65" customWidth="1"/>
    <col min="7870" max="7870" width="11.42578125" style="65" bestFit="1" customWidth="1"/>
    <col min="7871" max="8121" width="9.140625" style="65"/>
    <col min="8122" max="8122" width="7.140625" style="65" customWidth="1"/>
    <col min="8123" max="8123" width="40.5703125" style="65" customWidth="1"/>
    <col min="8124" max="8124" width="18.85546875" style="65" bestFit="1" customWidth="1"/>
    <col min="8125" max="8125" width="10.140625" style="65" customWidth="1"/>
    <col min="8126" max="8126" width="11.42578125" style="65" bestFit="1" customWidth="1"/>
    <col min="8127" max="8377" width="9.140625" style="65"/>
    <col min="8378" max="8378" width="7.140625" style="65" customWidth="1"/>
    <col min="8379" max="8379" width="40.5703125" style="65" customWidth="1"/>
    <col min="8380" max="8380" width="18.85546875" style="65" bestFit="1" customWidth="1"/>
    <col min="8381" max="8381" width="10.140625" style="65" customWidth="1"/>
    <col min="8382" max="8382" width="11.42578125" style="65" bestFit="1" customWidth="1"/>
    <col min="8383" max="8633" width="9.140625" style="65"/>
    <col min="8634" max="8634" width="7.140625" style="65" customWidth="1"/>
    <col min="8635" max="8635" width="40.5703125" style="65" customWidth="1"/>
    <col min="8636" max="8636" width="18.85546875" style="65" bestFit="1" customWidth="1"/>
    <col min="8637" max="8637" width="10.140625" style="65" customWidth="1"/>
    <col min="8638" max="8638" width="11.42578125" style="65" bestFit="1" customWidth="1"/>
    <col min="8639" max="8889" width="9.140625" style="65"/>
    <col min="8890" max="8890" width="7.140625" style="65" customWidth="1"/>
    <col min="8891" max="8891" width="40.5703125" style="65" customWidth="1"/>
    <col min="8892" max="8892" width="18.85546875" style="65" bestFit="1" customWidth="1"/>
    <col min="8893" max="8893" width="10.140625" style="65" customWidth="1"/>
    <col min="8894" max="8894" width="11.42578125" style="65" bestFit="1" customWidth="1"/>
    <col min="8895" max="9145" width="9.140625" style="65"/>
    <col min="9146" max="9146" width="7.140625" style="65" customWidth="1"/>
    <col min="9147" max="9147" width="40.5703125" style="65" customWidth="1"/>
    <col min="9148" max="9148" width="18.85546875" style="65" bestFit="1" customWidth="1"/>
    <col min="9149" max="9149" width="10.140625" style="65" customWidth="1"/>
    <col min="9150" max="9150" width="11.42578125" style="65" bestFit="1" customWidth="1"/>
    <col min="9151" max="9401" width="9.140625" style="65"/>
    <col min="9402" max="9402" width="7.140625" style="65" customWidth="1"/>
    <col min="9403" max="9403" width="40.5703125" style="65" customWidth="1"/>
    <col min="9404" max="9404" width="18.85546875" style="65" bestFit="1" customWidth="1"/>
    <col min="9405" max="9405" width="10.140625" style="65" customWidth="1"/>
    <col min="9406" max="9406" width="11.42578125" style="65" bestFit="1" customWidth="1"/>
    <col min="9407" max="9657" width="9.140625" style="65"/>
    <col min="9658" max="9658" width="7.140625" style="65" customWidth="1"/>
    <col min="9659" max="9659" width="40.5703125" style="65" customWidth="1"/>
    <col min="9660" max="9660" width="18.85546875" style="65" bestFit="1" customWidth="1"/>
    <col min="9661" max="9661" width="10.140625" style="65" customWidth="1"/>
    <col min="9662" max="9662" width="11.42578125" style="65" bestFit="1" customWidth="1"/>
    <col min="9663" max="9913" width="9.140625" style="65"/>
    <col min="9914" max="9914" width="7.140625" style="65" customWidth="1"/>
    <col min="9915" max="9915" width="40.5703125" style="65" customWidth="1"/>
    <col min="9916" max="9916" width="18.85546875" style="65" bestFit="1" customWidth="1"/>
    <col min="9917" max="9917" width="10.140625" style="65" customWidth="1"/>
    <col min="9918" max="9918" width="11.42578125" style="65" bestFit="1" customWidth="1"/>
    <col min="9919" max="10169" width="9.140625" style="65"/>
    <col min="10170" max="10170" width="7.140625" style="65" customWidth="1"/>
    <col min="10171" max="10171" width="40.5703125" style="65" customWidth="1"/>
    <col min="10172" max="10172" width="18.85546875" style="65" bestFit="1" customWidth="1"/>
    <col min="10173" max="10173" width="10.140625" style="65" customWidth="1"/>
    <col min="10174" max="10174" width="11.42578125" style="65" bestFit="1" customWidth="1"/>
    <col min="10175" max="10425" width="9.140625" style="65"/>
    <col min="10426" max="10426" width="7.140625" style="65" customWidth="1"/>
    <col min="10427" max="10427" width="40.5703125" style="65" customWidth="1"/>
    <col min="10428" max="10428" width="18.85546875" style="65" bestFit="1" customWidth="1"/>
    <col min="10429" max="10429" width="10.140625" style="65" customWidth="1"/>
    <col min="10430" max="10430" width="11.42578125" style="65" bestFit="1" customWidth="1"/>
    <col min="10431" max="10681" width="9.140625" style="65"/>
    <col min="10682" max="10682" width="7.140625" style="65" customWidth="1"/>
    <col min="10683" max="10683" width="40.5703125" style="65" customWidth="1"/>
    <col min="10684" max="10684" width="18.85546875" style="65" bestFit="1" customWidth="1"/>
    <col min="10685" max="10685" width="10.140625" style="65" customWidth="1"/>
    <col min="10686" max="10686" width="11.42578125" style="65" bestFit="1" customWidth="1"/>
    <col min="10687" max="10937" width="9.140625" style="65"/>
    <col min="10938" max="10938" width="7.140625" style="65" customWidth="1"/>
    <col min="10939" max="10939" width="40.5703125" style="65" customWidth="1"/>
    <col min="10940" max="10940" width="18.85546875" style="65" bestFit="1" customWidth="1"/>
    <col min="10941" max="10941" width="10.140625" style="65" customWidth="1"/>
    <col min="10942" max="10942" width="11.42578125" style="65" bestFit="1" customWidth="1"/>
    <col min="10943" max="11193" width="9.140625" style="65"/>
    <col min="11194" max="11194" width="7.140625" style="65" customWidth="1"/>
    <col min="11195" max="11195" width="40.5703125" style="65" customWidth="1"/>
    <col min="11196" max="11196" width="18.85546875" style="65" bestFit="1" customWidth="1"/>
    <col min="11197" max="11197" width="10.140625" style="65" customWidth="1"/>
    <col min="11198" max="11198" width="11.42578125" style="65" bestFit="1" customWidth="1"/>
    <col min="11199" max="11449" width="9.140625" style="65"/>
    <col min="11450" max="11450" width="7.140625" style="65" customWidth="1"/>
    <col min="11451" max="11451" width="40.5703125" style="65" customWidth="1"/>
    <col min="11452" max="11452" width="18.85546875" style="65" bestFit="1" customWidth="1"/>
    <col min="11453" max="11453" width="10.140625" style="65" customWidth="1"/>
    <col min="11454" max="11454" width="11.42578125" style="65" bestFit="1" customWidth="1"/>
    <col min="11455" max="11705" width="9.140625" style="65"/>
    <col min="11706" max="11706" width="7.140625" style="65" customWidth="1"/>
    <col min="11707" max="11707" width="40.5703125" style="65" customWidth="1"/>
    <col min="11708" max="11708" width="18.85546875" style="65" bestFit="1" customWidth="1"/>
    <col min="11709" max="11709" width="10.140625" style="65" customWidth="1"/>
    <col min="11710" max="11710" width="11.42578125" style="65" bestFit="1" customWidth="1"/>
    <col min="11711" max="11961" width="9.140625" style="65"/>
    <col min="11962" max="11962" width="7.140625" style="65" customWidth="1"/>
    <col min="11963" max="11963" width="40.5703125" style="65" customWidth="1"/>
    <col min="11964" max="11964" width="18.85546875" style="65" bestFit="1" customWidth="1"/>
    <col min="11965" max="11965" width="10.140625" style="65" customWidth="1"/>
    <col min="11966" max="11966" width="11.42578125" style="65" bestFit="1" customWidth="1"/>
    <col min="11967" max="12217" width="9.140625" style="65"/>
    <col min="12218" max="12218" width="7.140625" style="65" customWidth="1"/>
    <col min="12219" max="12219" width="40.5703125" style="65" customWidth="1"/>
    <col min="12220" max="12220" width="18.85546875" style="65" bestFit="1" customWidth="1"/>
    <col min="12221" max="12221" width="10.140625" style="65" customWidth="1"/>
    <col min="12222" max="12222" width="11.42578125" style="65" bestFit="1" customWidth="1"/>
    <col min="12223" max="12473" width="9.140625" style="65"/>
    <col min="12474" max="12474" width="7.140625" style="65" customWidth="1"/>
    <col min="12475" max="12475" width="40.5703125" style="65" customWidth="1"/>
    <col min="12476" max="12476" width="18.85546875" style="65" bestFit="1" customWidth="1"/>
    <col min="12477" max="12477" width="10.140625" style="65" customWidth="1"/>
    <col min="12478" max="12478" width="11.42578125" style="65" bestFit="1" customWidth="1"/>
    <col min="12479" max="12729" width="9.140625" style="65"/>
    <col min="12730" max="12730" width="7.140625" style="65" customWidth="1"/>
    <col min="12731" max="12731" width="40.5703125" style="65" customWidth="1"/>
    <col min="12732" max="12732" width="18.85546875" style="65" bestFit="1" customWidth="1"/>
    <col min="12733" max="12733" width="10.140625" style="65" customWidth="1"/>
    <col min="12734" max="12734" width="11.42578125" style="65" bestFit="1" customWidth="1"/>
    <col min="12735" max="12985" width="9.140625" style="65"/>
    <col min="12986" max="12986" width="7.140625" style="65" customWidth="1"/>
    <col min="12987" max="12987" width="40.5703125" style="65" customWidth="1"/>
    <col min="12988" max="12988" width="18.85546875" style="65" bestFit="1" customWidth="1"/>
    <col min="12989" max="12989" width="10.140625" style="65" customWidth="1"/>
    <col min="12990" max="12990" width="11.42578125" style="65" bestFit="1" customWidth="1"/>
    <col min="12991" max="13241" width="9.140625" style="65"/>
    <col min="13242" max="13242" width="7.140625" style="65" customWidth="1"/>
    <col min="13243" max="13243" width="40.5703125" style="65" customWidth="1"/>
    <col min="13244" max="13244" width="18.85546875" style="65" bestFit="1" customWidth="1"/>
    <col min="13245" max="13245" width="10.140625" style="65" customWidth="1"/>
    <col min="13246" max="13246" width="11.42578125" style="65" bestFit="1" customWidth="1"/>
    <col min="13247" max="13497" width="9.140625" style="65"/>
    <col min="13498" max="13498" width="7.140625" style="65" customWidth="1"/>
    <col min="13499" max="13499" width="40.5703125" style="65" customWidth="1"/>
    <col min="13500" max="13500" width="18.85546875" style="65" bestFit="1" customWidth="1"/>
    <col min="13501" max="13501" width="10.140625" style="65" customWidth="1"/>
    <col min="13502" max="13502" width="11.42578125" style="65" bestFit="1" customWidth="1"/>
    <col min="13503" max="13753" width="9.140625" style="65"/>
    <col min="13754" max="13754" width="7.140625" style="65" customWidth="1"/>
    <col min="13755" max="13755" width="40.5703125" style="65" customWidth="1"/>
    <col min="13756" max="13756" width="18.85546875" style="65" bestFit="1" customWidth="1"/>
    <col min="13757" max="13757" width="10.140625" style="65" customWidth="1"/>
    <col min="13758" max="13758" width="11.42578125" style="65" bestFit="1" customWidth="1"/>
    <col min="13759" max="14009" width="9.140625" style="65"/>
    <col min="14010" max="14010" width="7.140625" style="65" customWidth="1"/>
    <col min="14011" max="14011" width="40.5703125" style="65" customWidth="1"/>
    <col min="14012" max="14012" width="18.85546875" style="65" bestFit="1" customWidth="1"/>
    <col min="14013" max="14013" width="10.140625" style="65" customWidth="1"/>
    <col min="14014" max="14014" width="11.42578125" style="65" bestFit="1" customWidth="1"/>
    <col min="14015" max="14265" width="9.140625" style="65"/>
    <col min="14266" max="14266" width="7.140625" style="65" customWidth="1"/>
    <col min="14267" max="14267" width="40.5703125" style="65" customWidth="1"/>
    <col min="14268" max="14268" width="18.85546875" style="65" bestFit="1" customWidth="1"/>
    <col min="14269" max="14269" width="10.140625" style="65" customWidth="1"/>
    <col min="14270" max="14270" width="11.42578125" style="65" bestFit="1" customWidth="1"/>
    <col min="14271" max="14521" width="9.140625" style="65"/>
    <col min="14522" max="14522" width="7.140625" style="65" customWidth="1"/>
    <col min="14523" max="14523" width="40.5703125" style="65" customWidth="1"/>
    <col min="14524" max="14524" width="18.85546875" style="65" bestFit="1" customWidth="1"/>
    <col min="14525" max="14525" width="10.140625" style="65" customWidth="1"/>
    <col min="14526" max="14526" width="11.42578125" style="65" bestFit="1" customWidth="1"/>
    <col min="14527" max="14777" width="9.140625" style="65"/>
    <col min="14778" max="14778" width="7.140625" style="65" customWidth="1"/>
    <col min="14779" max="14779" width="40.5703125" style="65" customWidth="1"/>
    <col min="14780" max="14780" width="18.85546875" style="65" bestFit="1" customWidth="1"/>
    <col min="14781" max="14781" width="10.140625" style="65" customWidth="1"/>
    <col min="14782" max="14782" width="11.42578125" style="65" bestFit="1" customWidth="1"/>
    <col min="14783" max="15033" width="9.140625" style="65"/>
    <col min="15034" max="15034" width="7.140625" style="65" customWidth="1"/>
    <col min="15035" max="15035" width="40.5703125" style="65" customWidth="1"/>
    <col min="15036" max="15036" width="18.85546875" style="65" bestFit="1" customWidth="1"/>
    <col min="15037" max="15037" width="10.140625" style="65" customWidth="1"/>
    <col min="15038" max="15038" width="11.42578125" style="65" bestFit="1" customWidth="1"/>
    <col min="15039" max="15289" width="9.140625" style="65"/>
    <col min="15290" max="15290" width="7.140625" style="65" customWidth="1"/>
    <col min="15291" max="15291" width="40.5703125" style="65" customWidth="1"/>
    <col min="15292" max="15292" width="18.85546875" style="65" bestFit="1" customWidth="1"/>
    <col min="15293" max="15293" width="10.140625" style="65" customWidth="1"/>
    <col min="15294" max="15294" width="11.42578125" style="65" bestFit="1" customWidth="1"/>
    <col min="15295" max="15545" width="9.140625" style="65"/>
    <col min="15546" max="15546" width="7.140625" style="65" customWidth="1"/>
    <col min="15547" max="15547" width="40.5703125" style="65" customWidth="1"/>
    <col min="15548" max="15548" width="18.85546875" style="65" bestFit="1" customWidth="1"/>
    <col min="15549" max="15549" width="10.140625" style="65" customWidth="1"/>
    <col min="15550" max="15550" width="11.42578125" style="65" bestFit="1" customWidth="1"/>
    <col min="15551" max="15801" width="9.140625" style="65"/>
    <col min="15802" max="15802" width="7.140625" style="65" customWidth="1"/>
    <col min="15803" max="15803" width="40.5703125" style="65" customWidth="1"/>
    <col min="15804" max="15804" width="18.85546875" style="65" bestFit="1" customWidth="1"/>
    <col min="15805" max="15805" width="10.140625" style="65" customWidth="1"/>
    <col min="15806" max="15806" width="11.42578125" style="65" bestFit="1" customWidth="1"/>
    <col min="15807" max="16057" width="9.140625" style="65"/>
    <col min="16058" max="16058" width="7.140625" style="65" customWidth="1"/>
    <col min="16059" max="16059" width="40.5703125" style="65" customWidth="1"/>
    <col min="16060" max="16060" width="18.85546875" style="65" bestFit="1" customWidth="1"/>
    <col min="16061" max="16061" width="10.140625" style="65" customWidth="1"/>
    <col min="16062" max="16062" width="11.42578125" style="65" bestFit="1" customWidth="1"/>
    <col min="16063" max="16384" width="9.140625" style="65"/>
  </cols>
  <sheetData>
    <row r="1" spans="1:9" ht="63" customHeight="1" x14ac:dyDescent="0.2">
      <c r="A1" s="913">
        <v>3126.8</v>
      </c>
      <c r="B1" s="86"/>
      <c r="C1" s="878" t="s">
        <v>1490</v>
      </c>
      <c r="D1" s="64"/>
      <c r="E1" s="64"/>
      <c r="F1" s="1078" t="s">
        <v>5578</v>
      </c>
      <c r="G1" s="1078"/>
      <c r="H1" s="1078"/>
      <c r="I1" s="1078"/>
    </row>
    <row r="2" spans="1:9" ht="54.75" customHeight="1" x14ac:dyDescent="0.2">
      <c r="A2" s="1119" t="s">
        <v>2443</v>
      </c>
      <c r="B2" s="1119"/>
      <c r="C2" s="1119"/>
      <c r="D2" s="1119"/>
      <c r="E2" s="1119"/>
      <c r="F2" s="1119"/>
      <c r="G2" s="1119"/>
      <c r="H2" s="1119"/>
      <c r="I2" s="1119"/>
    </row>
    <row r="3" spans="1:9" ht="51" x14ac:dyDescent="0.2">
      <c r="A3" s="87" t="s">
        <v>1427</v>
      </c>
      <c r="B3" s="87" t="s">
        <v>1428</v>
      </c>
      <c r="C3" s="879"/>
      <c r="D3" s="69" t="s">
        <v>1429</v>
      </c>
      <c r="E3" s="69" t="s">
        <v>1430</v>
      </c>
      <c r="F3" s="69" t="s">
        <v>1431</v>
      </c>
      <c r="G3" s="69" t="s">
        <v>1432</v>
      </c>
      <c r="H3" s="69" t="s">
        <v>1433</v>
      </c>
      <c r="I3" s="88" t="s">
        <v>1434</v>
      </c>
    </row>
    <row r="4" spans="1:9" x14ac:dyDescent="0.2">
      <c r="A4" s="89" t="s">
        <v>1049</v>
      </c>
      <c r="B4" s="90" t="s">
        <v>1435</v>
      </c>
      <c r="C4" s="623">
        <v>18098</v>
      </c>
      <c r="D4" s="91">
        <v>0.74209999999999998</v>
      </c>
      <c r="E4" s="91">
        <v>1.03</v>
      </c>
      <c r="F4" s="91">
        <v>1</v>
      </c>
      <c r="G4" s="91">
        <f>D4*E4*F4</f>
        <v>0.76439999999999997</v>
      </c>
      <c r="H4" s="92">
        <f>$A$1*D4*E4*F4</f>
        <v>2390.0100000000002</v>
      </c>
      <c r="I4" s="75">
        <v>2255.62</v>
      </c>
    </row>
    <row r="5" spans="1:9" ht="25.5" x14ac:dyDescent="0.2">
      <c r="A5" s="89" t="s">
        <v>1062</v>
      </c>
      <c r="B5" s="90" t="s">
        <v>1436</v>
      </c>
      <c r="C5" s="623">
        <v>5450</v>
      </c>
      <c r="D5" s="91">
        <v>0.67069999999999996</v>
      </c>
      <c r="E5" s="91">
        <v>1.03</v>
      </c>
      <c r="F5" s="91">
        <v>1</v>
      </c>
      <c r="G5" s="91">
        <f t="shared" ref="G5:G64" si="0">D5*E5*F5</f>
        <v>0.69079999999999997</v>
      </c>
      <c r="H5" s="92">
        <f t="shared" ref="H5:H64" si="1">$A$1*D5*E5*F5</f>
        <v>2160.06</v>
      </c>
      <c r="I5" s="75">
        <v>2038.6</v>
      </c>
    </row>
    <row r="6" spans="1:9" x14ac:dyDescent="0.2">
      <c r="A6" s="89" t="s">
        <v>1066</v>
      </c>
      <c r="B6" s="90" t="s">
        <v>1437</v>
      </c>
      <c r="C6" s="623">
        <v>81750</v>
      </c>
      <c r="D6" s="91">
        <v>0.80900000000000005</v>
      </c>
      <c r="E6" s="91">
        <v>1.03</v>
      </c>
      <c r="F6" s="91">
        <v>1</v>
      </c>
      <c r="G6" s="91">
        <f t="shared" si="0"/>
        <v>0.83330000000000004</v>
      </c>
      <c r="H6" s="92">
        <f t="shared" si="1"/>
        <v>2605.4699999999998</v>
      </c>
      <c r="I6" s="75">
        <v>2458.96</v>
      </c>
    </row>
    <row r="7" spans="1:9" x14ac:dyDescent="0.2">
      <c r="A7" s="89" t="s">
        <v>1070</v>
      </c>
      <c r="B7" s="90" t="s">
        <v>1438</v>
      </c>
      <c r="C7" s="623">
        <v>90525</v>
      </c>
      <c r="D7" s="91">
        <v>0.78459999999999996</v>
      </c>
      <c r="E7" s="91">
        <v>1.03</v>
      </c>
      <c r="F7" s="91">
        <v>1</v>
      </c>
      <c r="G7" s="91">
        <f t="shared" si="0"/>
        <v>0.80810000000000004</v>
      </c>
      <c r="H7" s="92">
        <f t="shared" si="1"/>
        <v>2526.89</v>
      </c>
      <c r="I7" s="75">
        <v>2384.8000000000002</v>
      </c>
    </row>
    <row r="8" spans="1:9" x14ac:dyDescent="0.2">
      <c r="A8" s="89" t="s">
        <v>1439</v>
      </c>
      <c r="B8" s="90" t="s">
        <v>1440</v>
      </c>
      <c r="C8" s="623">
        <v>95754</v>
      </c>
      <c r="D8" s="91">
        <v>1.2478</v>
      </c>
      <c r="E8" s="91">
        <v>1.03</v>
      </c>
      <c r="F8" s="91">
        <v>1</v>
      </c>
      <c r="G8" s="91">
        <f t="shared" si="0"/>
        <v>1.2851999999999999</v>
      </c>
      <c r="H8" s="92">
        <f t="shared" si="1"/>
        <v>4018.67</v>
      </c>
      <c r="I8" s="75">
        <v>3792.7</v>
      </c>
    </row>
    <row r="9" spans="1:9" x14ac:dyDescent="0.2">
      <c r="A9" s="89" t="s">
        <v>1441</v>
      </c>
      <c r="B9" s="90" t="s">
        <v>1442</v>
      </c>
      <c r="C9" s="623">
        <v>91981</v>
      </c>
      <c r="D9" s="91">
        <v>1.038</v>
      </c>
      <c r="E9" s="91">
        <v>1.03</v>
      </c>
      <c r="F9" s="91">
        <v>1</v>
      </c>
      <c r="G9" s="91">
        <f t="shared" si="0"/>
        <v>1.0690999999999999</v>
      </c>
      <c r="H9" s="92">
        <f t="shared" si="1"/>
        <v>3342.99</v>
      </c>
      <c r="I9" s="75">
        <v>3155.01</v>
      </c>
    </row>
    <row r="10" spans="1:9" x14ac:dyDescent="0.2">
      <c r="A10" s="89" t="s">
        <v>1443</v>
      </c>
      <c r="B10" s="90" t="s">
        <v>1444</v>
      </c>
      <c r="C10" s="623">
        <v>57552</v>
      </c>
      <c r="D10" s="91">
        <v>1.7995000000000001</v>
      </c>
      <c r="E10" s="91">
        <v>1.25</v>
      </c>
      <c r="F10" s="91">
        <v>1</v>
      </c>
      <c r="G10" s="91">
        <f>D10*E10*F10</f>
        <v>2.2494000000000001</v>
      </c>
      <c r="H10" s="92">
        <f t="shared" si="1"/>
        <v>7033.35</v>
      </c>
      <c r="I10" s="75">
        <v>6637.86</v>
      </c>
    </row>
    <row r="11" spans="1:9" ht="25.5" x14ac:dyDescent="0.2">
      <c r="A11" s="89" t="s">
        <v>1077</v>
      </c>
      <c r="B11" s="90" t="s">
        <v>1445</v>
      </c>
      <c r="C11" s="623">
        <v>130555</v>
      </c>
      <c r="D11" s="91">
        <v>0.94189999999999996</v>
      </c>
      <c r="E11" s="91">
        <v>1.03</v>
      </c>
      <c r="F11" s="91">
        <v>1</v>
      </c>
      <c r="G11" s="91">
        <f t="shared" si="0"/>
        <v>0.97019999999999995</v>
      </c>
      <c r="H11" s="92">
        <f t="shared" si="1"/>
        <v>3033.49</v>
      </c>
      <c r="I11" s="75">
        <v>2862.92</v>
      </c>
    </row>
    <row r="12" spans="1:9" x14ac:dyDescent="0.2">
      <c r="A12" s="89" t="s">
        <v>1085</v>
      </c>
      <c r="B12" s="90" t="s">
        <v>1446</v>
      </c>
      <c r="C12" s="623">
        <v>52602</v>
      </c>
      <c r="D12" s="91">
        <v>0.9869</v>
      </c>
      <c r="E12" s="91">
        <v>1.03</v>
      </c>
      <c r="F12" s="91">
        <v>1</v>
      </c>
      <c r="G12" s="91">
        <f t="shared" si="0"/>
        <v>1.0165</v>
      </c>
      <c r="H12" s="92">
        <f t="shared" si="1"/>
        <v>3178.41</v>
      </c>
      <c r="I12" s="75">
        <v>2999.69</v>
      </c>
    </row>
    <row r="13" spans="1:9" x14ac:dyDescent="0.2">
      <c r="A13" s="89" t="s">
        <v>1087</v>
      </c>
      <c r="B13" s="90" t="s">
        <v>1447</v>
      </c>
      <c r="C13" s="623">
        <v>19633</v>
      </c>
      <c r="D13" s="91">
        <v>0.83179999999999998</v>
      </c>
      <c r="E13" s="91">
        <v>1.03</v>
      </c>
      <c r="F13" s="91">
        <v>1</v>
      </c>
      <c r="G13" s="91">
        <f t="shared" si="0"/>
        <v>0.85680000000000001</v>
      </c>
      <c r="H13" s="92">
        <f t="shared" si="1"/>
        <v>2678.9</v>
      </c>
      <c r="I13" s="75">
        <v>2528.27</v>
      </c>
    </row>
    <row r="14" spans="1:9" x14ac:dyDescent="0.2">
      <c r="A14" s="89" t="s">
        <v>1089</v>
      </c>
      <c r="B14" s="90" t="s">
        <v>1448</v>
      </c>
      <c r="C14" s="623">
        <v>42403</v>
      </c>
      <c r="D14" s="91">
        <v>0.79049999999999998</v>
      </c>
      <c r="E14" s="91">
        <v>1.03</v>
      </c>
      <c r="F14" s="91">
        <v>1</v>
      </c>
      <c r="G14" s="91">
        <f t="shared" si="0"/>
        <v>0.81420000000000003</v>
      </c>
      <c r="H14" s="92">
        <f t="shared" si="1"/>
        <v>2545.89</v>
      </c>
      <c r="I14" s="75">
        <v>2402.73</v>
      </c>
    </row>
    <row r="15" spans="1:9" x14ac:dyDescent="0.2">
      <c r="A15" s="89" t="s">
        <v>1091</v>
      </c>
      <c r="B15" s="90" t="s">
        <v>1449</v>
      </c>
      <c r="C15" s="623">
        <v>36346</v>
      </c>
      <c r="D15" s="91">
        <v>0.79579999999999995</v>
      </c>
      <c r="E15" s="91">
        <v>1.03</v>
      </c>
      <c r="F15" s="91">
        <v>1</v>
      </c>
      <c r="G15" s="91">
        <f t="shared" si="0"/>
        <v>0.81969999999999998</v>
      </c>
      <c r="H15" s="92">
        <f t="shared" si="1"/>
        <v>2562.96</v>
      </c>
      <c r="I15" s="75">
        <v>2418.84</v>
      </c>
    </row>
    <row r="16" spans="1:9" x14ac:dyDescent="0.2">
      <c r="A16" s="89" t="s">
        <v>1093</v>
      </c>
      <c r="B16" s="90" t="s">
        <v>1450</v>
      </c>
      <c r="C16" s="623">
        <v>33571</v>
      </c>
      <c r="D16" s="91">
        <v>1.7969999999999999</v>
      </c>
      <c r="E16" s="91">
        <v>1.25</v>
      </c>
      <c r="F16" s="91">
        <v>1</v>
      </c>
      <c r="G16" s="91">
        <f>D16*E16*F16</f>
        <v>2.2463000000000002</v>
      </c>
      <c r="H16" s="92">
        <f t="shared" si="1"/>
        <v>7023.57</v>
      </c>
      <c r="I16" s="75">
        <v>6628.63</v>
      </c>
    </row>
    <row r="17" spans="1:9" ht="38.25" x14ac:dyDescent="0.2">
      <c r="A17" s="89" t="s">
        <v>1099</v>
      </c>
      <c r="B17" s="90" t="s">
        <v>1451</v>
      </c>
      <c r="C17" s="623">
        <v>69288</v>
      </c>
      <c r="D17" s="91">
        <v>0.79159999999999997</v>
      </c>
      <c r="E17" s="91">
        <v>1.03</v>
      </c>
      <c r="F17" s="91">
        <v>1</v>
      </c>
      <c r="G17" s="91">
        <f t="shared" si="0"/>
        <v>0.81530000000000002</v>
      </c>
      <c r="H17" s="92">
        <f t="shared" si="1"/>
        <v>2549.4299999999998</v>
      </c>
      <c r="I17" s="75">
        <v>2406.08</v>
      </c>
    </row>
    <row r="18" spans="1:9" x14ac:dyDescent="0.2">
      <c r="A18" s="89" t="s">
        <v>1101</v>
      </c>
      <c r="B18" s="90" t="s">
        <v>1452</v>
      </c>
      <c r="C18" s="623">
        <v>18971</v>
      </c>
      <c r="D18" s="91">
        <v>1.8025</v>
      </c>
      <c r="E18" s="91">
        <v>1.25</v>
      </c>
      <c r="F18" s="91">
        <v>1</v>
      </c>
      <c r="G18" s="91">
        <f t="shared" si="0"/>
        <v>2.2530999999999999</v>
      </c>
      <c r="H18" s="92">
        <f t="shared" si="1"/>
        <v>7045.07</v>
      </c>
      <c r="I18" s="75">
        <v>6648.93</v>
      </c>
    </row>
    <row r="19" spans="1:9" x14ac:dyDescent="0.2">
      <c r="A19" s="89" t="s">
        <v>1105</v>
      </c>
      <c r="B19" s="90" t="s">
        <v>1380</v>
      </c>
      <c r="C19" s="623">
        <v>24101</v>
      </c>
      <c r="D19" s="91">
        <v>1.0152000000000001</v>
      </c>
      <c r="E19" s="91">
        <v>1.03</v>
      </c>
      <c r="F19" s="91">
        <v>1.04</v>
      </c>
      <c r="G19" s="91">
        <f t="shared" si="0"/>
        <v>1.0874999999999999</v>
      </c>
      <c r="H19" s="92">
        <f t="shared" si="1"/>
        <v>3400.34</v>
      </c>
      <c r="I19" s="75">
        <v>3209.14</v>
      </c>
    </row>
    <row r="20" spans="1:9" x14ac:dyDescent="0.2">
      <c r="A20" s="89" t="s">
        <v>1107</v>
      </c>
      <c r="B20" s="90" t="s">
        <v>1382</v>
      </c>
      <c r="C20" s="623">
        <v>25642</v>
      </c>
      <c r="D20" s="91">
        <v>1.0022</v>
      </c>
      <c r="E20" s="91">
        <v>1.03</v>
      </c>
      <c r="F20" s="93">
        <v>1.04</v>
      </c>
      <c r="G20" s="91">
        <f t="shared" si="0"/>
        <v>1.0736000000000001</v>
      </c>
      <c r="H20" s="92">
        <f t="shared" si="1"/>
        <v>3356.8</v>
      </c>
      <c r="I20" s="75">
        <v>3168.05</v>
      </c>
    </row>
    <row r="21" spans="1:9" x14ac:dyDescent="0.2">
      <c r="A21" s="89" t="s">
        <v>1109</v>
      </c>
      <c r="B21" s="90" t="s">
        <v>1383</v>
      </c>
      <c r="C21" s="623">
        <v>35291</v>
      </c>
      <c r="D21" s="91">
        <v>0.99950000000000006</v>
      </c>
      <c r="E21" s="91">
        <v>0.95</v>
      </c>
      <c r="F21" s="91">
        <v>1.04</v>
      </c>
      <c r="G21" s="91">
        <f t="shared" si="0"/>
        <v>0.98750000000000004</v>
      </c>
      <c r="H21" s="92">
        <f t="shared" si="1"/>
        <v>3087.73</v>
      </c>
      <c r="I21" s="75">
        <v>2914.11</v>
      </c>
    </row>
    <row r="22" spans="1:9" ht="38.25" x14ac:dyDescent="0.2">
      <c r="A22" s="89" t="s">
        <v>1113</v>
      </c>
      <c r="B22" s="90" t="s">
        <v>1453</v>
      </c>
      <c r="C22" s="623">
        <v>105777</v>
      </c>
      <c r="D22" s="91">
        <v>1.0096000000000001</v>
      </c>
      <c r="E22" s="91">
        <v>1.03</v>
      </c>
      <c r="F22" s="91">
        <v>1</v>
      </c>
      <c r="G22" s="91">
        <f t="shared" si="0"/>
        <v>1.0399</v>
      </c>
      <c r="H22" s="92">
        <f t="shared" si="1"/>
        <v>3251.52</v>
      </c>
      <c r="I22" s="75">
        <v>3068.69</v>
      </c>
    </row>
    <row r="23" spans="1:9" x14ac:dyDescent="0.2">
      <c r="A23" s="89" t="s">
        <v>1115</v>
      </c>
      <c r="B23" s="90" t="s">
        <v>1384</v>
      </c>
      <c r="C23" s="623">
        <v>21115</v>
      </c>
      <c r="D23" s="91">
        <v>1.0478000000000001</v>
      </c>
      <c r="E23" s="91">
        <v>0.95</v>
      </c>
      <c r="F23" s="91">
        <v>1.04</v>
      </c>
      <c r="G23" s="91">
        <f t="shared" si="0"/>
        <v>1.0351999999999999</v>
      </c>
      <c r="H23" s="92">
        <f t="shared" si="1"/>
        <v>3236.95</v>
      </c>
      <c r="I23" s="75">
        <v>3054.94</v>
      </c>
    </row>
    <row r="24" spans="1:9" x14ac:dyDescent="0.2">
      <c r="A24" s="89" t="s">
        <v>1117</v>
      </c>
      <c r="B24" s="90" t="s">
        <v>1400</v>
      </c>
      <c r="C24" s="623">
        <v>18038</v>
      </c>
      <c r="D24" s="91">
        <v>0.97130000000000005</v>
      </c>
      <c r="E24" s="91">
        <v>0.95</v>
      </c>
      <c r="F24" s="91">
        <v>1.113</v>
      </c>
      <c r="G24" s="91">
        <f t="shared" si="0"/>
        <v>1.0269999999999999</v>
      </c>
      <c r="H24" s="92">
        <f t="shared" si="1"/>
        <v>3211.24</v>
      </c>
      <c r="I24" s="75">
        <v>3030.67</v>
      </c>
    </row>
    <row r="25" spans="1:9" x14ac:dyDescent="0.2">
      <c r="A25" s="89" t="s">
        <v>1119</v>
      </c>
      <c r="B25" s="90" t="s">
        <v>1385</v>
      </c>
      <c r="C25" s="623">
        <v>19651</v>
      </c>
      <c r="D25" s="91">
        <v>1.0315000000000001</v>
      </c>
      <c r="E25" s="91">
        <v>0.95</v>
      </c>
      <c r="F25" s="91">
        <v>1.113</v>
      </c>
      <c r="G25" s="91">
        <f t="shared" si="0"/>
        <v>1.0907</v>
      </c>
      <c r="H25" s="92">
        <f t="shared" si="1"/>
        <v>3410.26</v>
      </c>
      <c r="I25" s="75">
        <v>3218.5</v>
      </c>
    </row>
    <row r="26" spans="1:9" x14ac:dyDescent="0.2">
      <c r="A26" s="89" t="s">
        <v>1121</v>
      </c>
      <c r="B26" s="90" t="s">
        <v>1402</v>
      </c>
      <c r="C26" s="623">
        <v>13134</v>
      </c>
      <c r="D26" s="91">
        <v>0.96660000000000001</v>
      </c>
      <c r="E26" s="91">
        <v>0.95</v>
      </c>
      <c r="F26" s="91">
        <v>1.113</v>
      </c>
      <c r="G26" s="91">
        <f t="shared" si="0"/>
        <v>1.022</v>
      </c>
      <c r="H26" s="92">
        <f t="shared" si="1"/>
        <v>3195.7</v>
      </c>
      <c r="I26" s="75">
        <v>3016.01</v>
      </c>
    </row>
    <row r="27" spans="1:9" x14ac:dyDescent="0.2">
      <c r="A27" s="89" t="s">
        <v>1123</v>
      </c>
      <c r="B27" s="90" t="s">
        <v>1403</v>
      </c>
      <c r="C27" s="623">
        <v>17379</v>
      </c>
      <c r="D27" s="91">
        <v>0.98450000000000004</v>
      </c>
      <c r="E27" s="91">
        <v>0.95</v>
      </c>
      <c r="F27" s="91">
        <v>1.113</v>
      </c>
      <c r="G27" s="91">
        <f t="shared" si="0"/>
        <v>1.0409999999999999</v>
      </c>
      <c r="H27" s="92">
        <f t="shared" si="1"/>
        <v>3254.88</v>
      </c>
      <c r="I27" s="75">
        <v>3071.86</v>
      </c>
    </row>
    <row r="28" spans="1:9" x14ac:dyDescent="0.2">
      <c r="A28" s="89" t="s">
        <v>1125</v>
      </c>
      <c r="B28" s="90" t="s">
        <v>1404</v>
      </c>
      <c r="C28" s="623">
        <v>14283</v>
      </c>
      <c r="D28" s="91">
        <v>0.97609999999999997</v>
      </c>
      <c r="E28" s="91">
        <v>0.95</v>
      </c>
      <c r="F28" s="91">
        <v>1.113</v>
      </c>
      <c r="G28" s="91">
        <f t="shared" si="0"/>
        <v>1.0321</v>
      </c>
      <c r="H28" s="92">
        <f t="shared" si="1"/>
        <v>3227.11</v>
      </c>
      <c r="I28" s="75">
        <v>3045.65</v>
      </c>
    </row>
    <row r="29" spans="1:9" x14ac:dyDescent="0.2">
      <c r="A29" s="89" t="s">
        <v>1127</v>
      </c>
      <c r="B29" s="90" t="s">
        <v>1386</v>
      </c>
      <c r="C29" s="623">
        <v>42461</v>
      </c>
      <c r="D29" s="91">
        <v>1.0039</v>
      </c>
      <c r="E29" s="91">
        <v>0.95</v>
      </c>
      <c r="F29" s="91">
        <v>1.04</v>
      </c>
      <c r="G29" s="91">
        <f t="shared" si="0"/>
        <v>0.9919</v>
      </c>
      <c r="H29" s="92">
        <f t="shared" si="1"/>
        <v>3101.33</v>
      </c>
      <c r="I29" s="75">
        <v>2926.94</v>
      </c>
    </row>
    <row r="30" spans="1:9" x14ac:dyDescent="0.2">
      <c r="A30" s="89" t="s">
        <v>1129</v>
      </c>
      <c r="B30" s="90" t="s">
        <v>1405</v>
      </c>
      <c r="C30" s="623">
        <v>12432</v>
      </c>
      <c r="D30" s="91">
        <v>0.97989999999999999</v>
      </c>
      <c r="E30" s="91">
        <v>0.95</v>
      </c>
      <c r="F30" s="91">
        <v>1.113</v>
      </c>
      <c r="G30" s="91">
        <f t="shared" si="0"/>
        <v>1.0361</v>
      </c>
      <c r="H30" s="92">
        <f t="shared" si="1"/>
        <v>3239.67</v>
      </c>
      <c r="I30" s="75">
        <v>3057.5</v>
      </c>
    </row>
    <row r="31" spans="1:9" x14ac:dyDescent="0.2">
      <c r="A31" s="89" t="s">
        <v>1131</v>
      </c>
      <c r="B31" s="90" t="s">
        <v>1406</v>
      </c>
      <c r="C31" s="623">
        <v>13830</v>
      </c>
      <c r="D31" s="91">
        <v>0.97160000000000002</v>
      </c>
      <c r="E31" s="91">
        <v>1.02</v>
      </c>
      <c r="F31" s="91">
        <v>1.113</v>
      </c>
      <c r="G31" s="91">
        <f t="shared" si="0"/>
        <v>1.103</v>
      </c>
      <c r="H31" s="92">
        <f t="shared" si="1"/>
        <v>3448.92</v>
      </c>
      <c r="I31" s="75">
        <v>3254.99</v>
      </c>
    </row>
    <row r="32" spans="1:9" x14ac:dyDescent="0.2">
      <c r="A32" s="89" t="s">
        <v>1133</v>
      </c>
      <c r="B32" s="90" t="s">
        <v>1387</v>
      </c>
      <c r="C32" s="623">
        <v>23145</v>
      </c>
      <c r="D32" s="91">
        <v>1.0037</v>
      </c>
      <c r="E32" s="91">
        <v>1.02</v>
      </c>
      <c r="F32" s="91">
        <v>1.04</v>
      </c>
      <c r="G32" s="91">
        <f t="shared" si="0"/>
        <v>1.0647</v>
      </c>
      <c r="H32" s="92">
        <f t="shared" si="1"/>
        <v>3329.18</v>
      </c>
      <c r="I32" s="75">
        <v>3141.98</v>
      </c>
    </row>
    <row r="33" spans="1:9" x14ac:dyDescent="0.2">
      <c r="A33" s="89" t="s">
        <v>1135</v>
      </c>
      <c r="B33" s="90" t="s">
        <v>1407</v>
      </c>
      <c r="C33" s="623">
        <v>14679</v>
      </c>
      <c r="D33" s="91">
        <v>0.97670000000000001</v>
      </c>
      <c r="E33" s="91">
        <v>0.95</v>
      </c>
      <c r="F33" s="91">
        <v>1.113</v>
      </c>
      <c r="G33" s="91">
        <f t="shared" si="0"/>
        <v>1.0327</v>
      </c>
      <c r="H33" s="92">
        <f t="shared" si="1"/>
        <v>3229.09</v>
      </c>
      <c r="I33" s="75">
        <v>3047.52</v>
      </c>
    </row>
    <row r="34" spans="1:9" x14ac:dyDescent="0.2">
      <c r="A34" s="89" t="s">
        <v>1137</v>
      </c>
      <c r="B34" s="90" t="s">
        <v>1408</v>
      </c>
      <c r="C34" s="623">
        <v>17203</v>
      </c>
      <c r="D34" s="91">
        <v>0.99060000000000004</v>
      </c>
      <c r="E34" s="91">
        <v>0.95</v>
      </c>
      <c r="F34" s="91">
        <v>1.113</v>
      </c>
      <c r="G34" s="91">
        <f t="shared" si="0"/>
        <v>1.0474000000000001</v>
      </c>
      <c r="H34" s="92">
        <f t="shared" si="1"/>
        <v>3275.04</v>
      </c>
      <c r="I34" s="75">
        <v>3090.88</v>
      </c>
    </row>
    <row r="35" spans="1:9" x14ac:dyDescent="0.2">
      <c r="A35" s="89" t="s">
        <v>1139</v>
      </c>
      <c r="B35" s="90" t="s">
        <v>1388</v>
      </c>
      <c r="C35" s="623">
        <v>36670</v>
      </c>
      <c r="D35" s="91">
        <v>1.0149999999999999</v>
      </c>
      <c r="E35" s="91">
        <v>0.95</v>
      </c>
      <c r="F35" s="91">
        <v>1.04</v>
      </c>
      <c r="G35" s="91">
        <f t="shared" si="0"/>
        <v>1.0027999999999999</v>
      </c>
      <c r="H35" s="92">
        <f t="shared" si="1"/>
        <v>3135.62</v>
      </c>
      <c r="I35" s="75">
        <v>2959.3</v>
      </c>
    </row>
    <row r="36" spans="1:9" x14ac:dyDescent="0.2">
      <c r="A36" s="89" t="s">
        <v>1143</v>
      </c>
      <c r="B36" s="90" t="s">
        <v>1409</v>
      </c>
      <c r="C36" s="623">
        <v>15028</v>
      </c>
      <c r="D36" s="91">
        <v>0.97970000000000002</v>
      </c>
      <c r="E36" s="91">
        <v>0.95</v>
      </c>
      <c r="F36" s="91">
        <v>1.113</v>
      </c>
      <c r="G36" s="91">
        <f t="shared" si="0"/>
        <v>1.0359</v>
      </c>
      <c r="H36" s="92">
        <f t="shared" si="1"/>
        <v>3239.01</v>
      </c>
      <c r="I36" s="75">
        <v>3056.88</v>
      </c>
    </row>
    <row r="37" spans="1:9" x14ac:dyDescent="0.2">
      <c r="A37" s="89" t="s">
        <v>1145</v>
      </c>
      <c r="B37" s="90" t="s">
        <v>1410</v>
      </c>
      <c r="C37" s="623">
        <v>10156</v>
      </c>
      <c r="D37" s="91">
        <v>0.99470000000000003</v>
      </c>
      <c r="E37" s="91">
        <v>0.95</v>
      </c>
      <c r="F37" s="91">
        <v>1.113</v>
      </c>
      <c r="G37" s="91">
        <f t="shared" si="0"/>
        <v>1.0517000000000001</v>
      </c>
      <c r="H37" s="92">
        <f t="shared" si="1"/>
        <v>3288.6</v>
      </c>
      <c r="I37" s="75">
        <v>3103.68</v>
      </c>
    </row>
    <row r="38" spans="1:9" x14ac:dyDescent="0.2">
      <c r="A38" s="89" t="s">
        <v>1147</v>
      </c>
      <c r="B38" s="90" t="s">
        <v>1389</v>
      </c>
      <c r="C38" s="623">
        <v>26617</v>
      </c>
      <c r="D38" s="91">
        <v>1.0145999999999999</v>
      </c>
      <c r="E38" s="91">
        <v>0.95</v>
      </c>
      <c r="F38" s="91">
        <v>1.04</v>
      </c>
      <c r="G38" s="91">
        <f t="shared" si="0"/>
        <v>1.0024</v>
      </c>
      <c r="H38" s="92">
        <f t="shared" si="1"/>
        <v>3134.38</v>
      </c>
      <c r="I38" s="75">
        <v>2958.13</v>
      </c>
    </row>
    <row r="39" spans="1:9" x14ac:dyDescent="0.2">
      <c r="A39" s="89" t="s">
        <v>1149</v>
      </c>
      <c r="B39" s="90" t="s">
        <v>1390</v>
      </c>
      <c r="C39" s="623">
        <v>30658</v>
      </c>
      <c r="D39" s="91">
        <v>1.0123</v>
      </c>
      <c r="E39" s="91">
        <v>0.95</v>
      </c>
      <c r="F39" s="91">
        <v>1.04</v>
      </c>
      <c r="G39" s="91">
        <f t="shared" si="0"/>
        <v>1.0002</v>
      </c>
      <c r="H39" s="92">
        <f t="shared" si="1"/>
        <v>3127.28</v>
      </c>
      <c r="I39" s="75">
        <v>2951.43</v>
      </c>
    </row>
    <row r="40" spans="1:9" x14ac:dyDescent="0.2">
      <c r="A40" s="89" t="s">
        <v>1151</v>
      </c>
      <c r="B40" s="90" t="s">
        <v>1411</v>
      </c>
      <c r="C40" s="623">
        <v>18628</v>
      </c>
      <c r="D40" s="91">
        <v>0.99470000000000003</v>
      </c>
      <c r="E40" s="91">
        <v>0.95</v>
      </c>
      <c r="F40" s="91">
        <v>1.113</v>
      </c>
      <c r="G40" s="91">
        <f t="shared" si="0"/>
        <v>1.0517000000000001</v>
      </c>
      <c r="H40" s="92">
        <f t="shared" si="1"/>
        <v>3288.6</v>
      </c>
      <c r="I40" s="75">
        <v>3103.68</v>
      </c>
    </row>
    <row r="41" spans="1:9" x14ac:dyDescent="0.2">
      <c r="A41" s="89" t="s">
        <v>1153</v>
      </c>
      <c r="B41" s="90" t="s">
        <v>1454</v>
      </c>
      <c r="C41" s="623">
        <v>85142</v>
      </c>
      <c r="D41" s="91">
        <v>1.0087999999999999</v>
      </c>
      <c r="E41" s="91">
        <v>1.02</v>
      </c>
      <c r="F41" s="91">
        <v>1</v>
      </c>
      <c r="G41" s="91">
        <f t="shared" si="0"/>
        <v>1.0289999999999999</v>
      </c>
      <c r="H41" s="92">
        <f t="shared" si="1"/>
        <v>3217.4</v>
      </c>
      <c r="I41" s="75">
        <v>3036.49</v>
      </c>
    </row>
    <row r="42" spans="1:9" x14ac:dyDescent="0.2">
      <c r="A42" s="89" t="s">
        <v>1155</v>
      </c>
      <c r="B42" s="90" t="s">
        <v>1391</v>
      </c>
      <c r="C42" s="623">
        <v>22748</v>
      </c>
      <c r="D42" s="91">
        <v>0.99390000000000001</v>
      </c>
      <c r="E42" s="91">
        <v>0.95</v>
      </c>
      <c r="F42" s="91">
        <v>1.04</v>
      </c>
      <c r="G42" s="91">
        <f t="shared" si="0"/>
        <v>0.98199999999999998</v>
      </c>
      <c r="H42" s="92">
        <f t="shared" si="1"/>
        <v>3070.43</v>
      </c>
      <c r="I42" s="75">
        <v>2897.78</v>
      </c>
    </row>
    <row r="43" spans="1:9" x14ac:dyDescent="0.2">
      <c r="A43" s="89" t="s">
        <v>1157</v>
      </c>
      <c r="B43" s="90" t="s">
        <v>1392</v>
      </c>
      <c r="C43" s="623">
        <v>22907</v>
      </c>
      <c r="D43" s="91">
        <v>0.99809999999999999</v>
      </c>
      <c r="E43" s="91">
        <v>0.95</v>
      </c>
      <c r="F43" s="91">
        <v>1.04</v>
      </c>
      <c r="G43" s="91">
        <f t="shared" si="0"/>
        <v>0.98609999999999998</v>
      </c>
      <c r="H43" s="92">
        <f t="shared" si="1"/>
        <v>3083.41</v>
      </c>
      <c r="I43" s="75">
        <v>2910.03</v>
      </c>
    </row>
    <row r="44" spans="1:9" x14ac:dyDescent="0.2">
      <c r="A44" s="89" t="s">
        <v>1159</v>
      </c>
      <c r="B44" s="90" t="s">
        <v>1412</v>
      </c>
      <c r="C44" s="623">
        <v>12117</v>
      </c>
      <c r="D44" s="91">
        <v>0.97729999999999995</v>
      </c>
      <c r="E44" s="91">
        <v>0.95</v>
      </c>
      <c r="F44" s="91">
        <v>1.113</v>
      </c>
      <c r="G44" s="91">
        <f t="shared" si="0"/>
        <v>1.0333000000000001</v>
      </c>
      <c r="H44" s="92">
        <f t="shared" si="1"/>
        <v>3231.07</v>
      </c>
      <c r="I44" s="75">
        <v>3049.39</v>
      </c>
    </row>
    <row r="45" spans="1:9" x14ac:dyDescent="0.2">
      <c r="A45" s="89" t="s">
        <v>1161</v>
      </c>
      <c r="B45" s="90" t="s">
        <v>1393</v>
      </c>
      <c r="C45" s="623">
        <v>23099</v>
      </c>
      <c r="D45" s="91">
        <v>1.022</v>
      </c>
      <c r="E45" s="91">
        <v>1.02</v>
      </c>
      <c r="F45" s="91">
        <v>1.04</v>
      </c>
      <c r="G45" s="91">
        <f t="shared" si="0"/>
        <v>1.0841000000000001</v>
      </c>
      <c r="H45" s="92">
        <f t="shared" si="1"/>
        <v>3389.88</v>
      </c>
      <c r="I45" s="75">
        <v>3199.27</v>
      </c>
    </row>
    <row r="46" spans="1:9" x14ac:dyDescent="0.2">
      <c r="A46" s="89" t="s">
        <v>1163</v>
      </c>
      <c r="B46" s="90" t="s">
        <v>1394</v>
      </c>
      <c r="C46" s="623">
        <v>37023</v>
      </c>
      <c r="D46" s="91">
        <v>1.0222</v>
      </c>
      <c r="E46" s="91">
        <v>0.95</v>
      </c>
      <c r="F46" s="91">
        <v>1.04</v>
      </c>
      <c r="G46" s="91">
        <f t="shared" si="0"/>
        <v>1.0099</v>
      </c>
      <c r="H46" s="92">
        <f t="shared" si="1"/>
        <v>3157.86</v>
      </c>
      <c r="I46" s="75">
        <v>2980.29</v>
      </c>
    </row>
    <row r="47" spans="1:9" x14ac:dyDescent="0.2">
      <c r="A47" s="89" t="s">
        <v>1165</v>
      </c>
      <c r="B47" s="90" t="s">
        <v>1413</v>
      </c>
      <c r="C47" s="623">
        <v>9965</v>
      </c>
      <c r="D47" s="91">
        <v>0.96799999999999997</v>
      </c>
      <c r="E47" s="91">
        <v>1.02</v>
      </c>
      <c r="F47" s="91">
        <v>1.113</v>
      </c>
      <c r="G47" s="91">
        <f t="shared" si="0"/>
        <v>1.0989</v>
      </c>
      <c r="H47" s="92">
        <f t="shared" si="1"/>
        <v>3436.14</v>
      </c>
      <c r="I47" s="75">
        <v>3242.93</v>
      </c>
    </row>
    <row r="48" spans="1:9" x14ac:dyDescent="0.2">
      <c r="A48" s="89" t="s">
        <v>1167</v>
      </c>
      <c r="B48" s="90" t="s">
        <v>1414</v>
      </c>
      <c r="C48" s="623">
        <v>11548</v>
      </c>
      <c r="D48" s="91">
        <v>0.92710000000000004</v>
      </c>
      <c r="E48" s="91">
        <v>0.95</v>
      </c>
      <c r="F48" s="91">
        <v>1.113</v>
      </c>
      <c r="G48" s="91">
        <f t="shared" si="0"/>
        <v>0.98029999999999995</v>
      </c>
      <c r="H48" s="92">
        <f t="shared" si="1"/>
        <v>3065.11</v>
      </c>
      <c r="I48" s="75">
        <v>2892.76</v>
      </c>
    </row>
    <row r="49" spans="1:9" x14ac:dyDescent="0.2">
      <c r="A49" s="89" t="s">
        <v>1169</v>
      </c>
      <c r="B49" s="90" t="s">
        <v>1395</v>
      </c>
      <c r="C49" s="623">
        <v>43843</v>
      </c>
      <c r="D49" s="91">
        <v>1.0224</v>
      </c>
      <c r="E49" s="91">
        <v>0.95</v>
      </c>
      <c r="F49" s="91">
        <v>1.04</v>
      </c>
      <c r="G49" s="91">
        <f t="shared" si="0"/>
        <v>1.0101</v>
      </c>
      <c r="H49" s="92">
        <f t="shared" si="1"/>
        <v>3158.48</v>
      </c>
      <c r="I49" s="75">
        <v>2980.88</v>
      </c>
    </row>
    <row r="50" spans="1:9" x14ac:dyDescent="0.2">
      <c r="A50" s="89" t="s">
        <v>1171</v>
      </c>
      <c r="B50" s="90" t="s">
        <v>1396</v>
      </c>
      <c r="C50" s="623">
        <v>41162</v>
      </c>
      <c r="D50" s="91">
        <v>1.0023</v>
      </c>
      <c r="E50" s="91">
        <v>0.95</v>
      </c>
      <c r="F50" s="91">
        <v>1.04</v>
      </c>
      <c r="G50" s="91">
        <f t="shared" si="0"/>
        <v>0.99029999999999996</v>
      </c>
      <c r="H50" s="92">
        <f t="shared" si="1"/>
        <v>3096.38</v>
      </c>
      <c r="I50" s="75">
        <v>2922.27</v>
      </c>
    </row>
    <row r="51" spans="1:9" x14ac:dyDescent="0.2">
      <c r="A51" s="89" t="s">
        <v>1173</v>
      </c>
      <c r="B51" s="90" t="s">
        <v>1397</v>
      </c>
      <c r="C51" s="623">
        <v>21941</v>
      </c>
      <c r="D51" s="91">
        <v>0.99929999999999997</v>
      </c>
      <c r="E51" s="91">
        <v>0.95</v>
      </c>
      <c r="F51" s="91">
        <v>1.04</v>
      </c>
      <c r="G51" s="91">
        <f t="shared" si="0"/>
        <v>0.98729999999999996</v>
      </c>
      <c r="H51" s="92">
        <f t="shared" si="1"/>
        <v>3087.12</v>
      </c>
      <c r="I51" s="75">
        <v>2913.53</v>
      </c>
    </row>
    <row r="52" spans="1:9" x14ac:dyDescent="0.2">
      <c r="A52" s="89" t="s">
        <v>1175</v>
      </c>
      <c r="B52" s="90" t="s">
        <v>1398</v>
      </c>
      <c r="C52" s="623">
        <v>25285</v>
      </c>
      <c r="D52" s="91">
        <v>1.0609</v>
      </c>
      <c r="E52" s="91">
        <v>1.02</v>
      </c>
      <c r="F52" s="91">
        <v>1.04</v>
      </c>
      <c r="G52" s="91">
        <f t="shared" si="0"/>
        <v>1.1254</v>
      </c>
      <c r="H52" s="92">
        <f t="shared" si="1"/>
        <v>3518.91</v>
      </c>
      <c r="I52" s="75">
        <v>3321.04</v>
      </c>
    </row>
    <row r="53" spans="1:9" x14ac:dyDescent="0.2">
      <c r="A53" s="89" t="s">
        <v>1177</v>
      </c>
      <c r="B53" s="90" t="s">
        <v>1415</v>
      </c>
      <c r="C53" s="623">
        <v>17516</v>
      </c>
      <c r="D53" s="91">
        <v>0.97440000000000004</v>
      </c>
      <c r="E53" s="91">
        <v>0.95</v>
      </c>
      <c r="F53" s="91">
        <v>1.113</v>
      </c>
      <c r="G53" s="91">
        <f t="shared" si="0"/>
        <v>1.0303</v>
      </c>
      <c r="H53" s="92">
        <f t="shared" si="1"/>
        <v>3221.49</v>
      </c>
      <c r="I53" s="75">
        <v>3040.35</v>
      </c>
    </row>
    <row r="54" spans="1:9" x14ac:dyDescent="0.2">
      <c r="A54" s="89" t="s">
        <v>1179</v>
      </c>
      <c r="B54" s="90" t="s">
        <v>1416</v>
      </c>
      <c r="C54" s="623">
        <v>16133</v>
      </c>
      <c r="D54" s="91">
        <v>1.0021</v>
      </c>
      <c r="E54" s="91">
        <v>0.95</v>
      </c>
      <c r="F54" s="91">
        <v>1.113</v>
      </c>
      <c r="G54" s="91">
        <f t="shared" si="0"/>
        <v>1.0596000000000001</v>
      </c>
      <c r="H54" s="92">
        <f t="shared" si="1"/>
        <v>3313.06</v>
      </c>
      <c r="I54" s="75">
        <v>3126.77</v>
      </c>
    </row>
    <row r="55" spans="1:9" x14ac:dyDescent="0.2">
      <c r="A55" s="89" t="s">
        <v>1181</v>
      </c>
      <c r="B55" s="90" t="s">
        <v>1399</v>
      </c>
      <c r="C55" s="623">
        <v>25277</v>
      </c>
      <c r="D55" s="91">
        <v>0.99539999999999995</v>
      </c>
      <c r="E55" s="91">
        <v>1.02</v>
      </c>
      <c r="F55" s="91">
        <v>1.04</v>
      </c>
      <c r="G55" s="91">
        <f t="shared" si="0"/>
        <v>1.0559000000000001</v>
      </c>
      <c r="H55" s="92">
        <f t="shared" si="1"/>
        <v>3301.65</v>
      </c>
      <c r="I55" s="75">
        <v>3116</v>
      </c>
    </row>
    <row r="56" spans="1:9" ht="25.5" x14ac:dyDescent="0.2">
      <c r="A56" s="89" t="s">
        <v>1183</v>
      </c>
      <c r="B56" s="90" t="s">
        <v>1455</v>
      </c>
      <c r="C56" s="623">
        <v>8686</v>
      </c>
      <c r="D56" s="91">
        <v>0.59089999999999998</v>
      </c>
      <c r="E56" s="91">
        <v>1.03</v>
      </c>
      <c r="F56" s="91">
        <v>1</v>
      </c>
      <c r="G56" s="91">
        <f t="shared" si="0"/>
        <v>0.60860000000000003</v>
      </c>
      <c r="H56" s="92">
        <f t="shared" si="1"/>
        <v>1903.05</v>
      </c>
      <c r="I56" s="75">
        <v>1796.04</v>
      </c>
    </row>
    <row r="57" spans="1:9" ht="25.5" x14ac:dyDescent="0.2">
      <c r="A57" s="89" t="s">
        <v>1185</v>
      </c>
      <c r="B57" s="90" t="s">
        <v>1456</v>
      </c>
      <c r="C57" s="623">
        <v>16126</v>
      </c>
      <c r="D57" s="91">
        <v>0.75639999999999996</v>
      </c>
      <c r="E57" s="91">
        <v>1.03</v>
      </c>
      <c r="F57" s="91">
        <v>1</v>
      </c>
      <c r="G57" s="91">
        <f t="shared" si="0"/>
        <v>0.77910000000000001</v>
      </c>
      <c r="H57" s="92">
        <f t="shared" si="1"/>
        <v>2436.06</v>
      </c>
      <c r="I57" s="75">
        <v>2299.08</v>
      </c>
    </row>
    <row r="58" spans="1:9" x14ac:dyDescent="0.2">
      <c r="A58" s="89" t="s">
        <v>1187</v>
      </c>
      <c r="B58" s="90" t="s">
        <v>1457</v>
      </c>
      <c r="C58" s="623">
        <v>24511</v>
      </c>
      <c r="D58" s="91">
        <v>0.75229999999999997</v>
      </c>
      <c r="E58" s="91">
        <v>1.03</v>
      </c>
      <c r="F58" s="91">
        <v>1</v>
      </c>
      <c r="G58" s="91">
        <f t="shared" si="0"/>
        <v>0.77490000000000003</v>
      </c>
      <c r="H58" s="92">
        <f t="shared" si="1"/>
        <v>2422.86</v>
      </c>
      <c r="I58" s="75">
        <v>2286.62</v>
      </c>
    </row>
    <row r="59" spans="1:9" ht="25.5" x14ac:dyDescent="0.2">
      <c r="A59" s="89" t="s">
        <v>1189</v>
      </c>
      <c r="B59" s="90" t="s">
        <v>1458</v>
      </c>
      <c r="C59" s="623">
        <v>6292</v>
      </c>
      <c r="D59" s="91">
        <v>0.70650000000000002</v>
      </c>
      <c r="E59" s="91">
        <v>1.03</v>
      </c>
      <c r="F59" s="91">
        <v>1</v>
      </c>
      <c r="G59" s="91">
        <f t="shared" si="0"/>
        <v>0.72770000000000001</v>
      </c>
      <c r="H59" s="92">
        <f t="shared" si="1"/>
        <v>2275.36</v>
      </c>
      <c r="I59" s="75">
        <v>2147.42</v>
      </c>
    </row>
    <row r="60" spans="1:9" ht="25.5" x14ac:dyDescent="0.2">
      <c r="A60" s="89" t="s">
        <v>1191</v>
      </c>
      <c r="B60" s="90" t="s">
        <v>1459</v>
      </c>
      <c r="C60" s="623">
        <v>4160</v>
      </c>
      <c r="D60" s="91">
        <v>0.77329999999999999</v>
      </c>
      <c r="E60" s="91">
        <v>1.03</v>
      </c>
      <c r="F60" s="93">
        <v>1.113</v>
      </c>
      <c r="G60" s="91">
        <f t="shared" si="0"/>
        <v>0.88649999999999995</v>
      </c>
      <c r="H60" s="92">
        <f t="shared" si="1"/>
        <v>2771.92</v>
      </c>
      <c r="I60" s="75">
        <v>2616.0500000000002</v>
      </c>
    </row>
    <row r="61" spans="1:9" ht="25.5" x14ac:dyDescent="0.2">
      <c r="A61" s="89" t="s">
        <v>1197</v>
      </c>
      <c r="B61" s="90" t="s">
        <v>1460</v>
      </c>
      <c r="C61" s="623">
        <v>274</v>
      </c>
      <c r="D61" s="91">
        <v>0.80279999999999996</v>
      </c>
      <c r="E61" s="91">
        <v>1.03</v>
      </c>
      <c r="F61" s="91">
        <v>1</v>
      </c>
      <c r="G61" s="91">
        <f t="shared" si="0"/>
        <v>0.82689999999999997</v>
      </c>
      <c r="H61" s="92">
        <f t="shared" si="1"/>
        <v>2585.5</v>
      </c>
      <c r="I61" s="75">
        <v>2440.12</v>
      </c>
    </row>
    <row r="62" spans="1:9" x14ac:dyDescent="0.2">
      <c r="A62" s="89" t="s">
        <v>1199</v>
      </c>
      <c r="B62" s="90" t="s">
        <v>1461</v>
      </c>
      <c r="C62" s="623">
        <v>5550</v>
      </c>
      <c r="D62" s="91">
        <v>0.46110000000000001</v>
      </c>
      <c r="E62" s="91">
        <v>1.03</v>
      </c>
      <c r="F62" s="91">
        <v>1</v>
      </c>
      <c r="G62" s="91">
        <f t="shared" si="0"/>
        <v>0.47489999999999999</v>
      </c>
      <c r="H62" s="92">
        <f t="shared" si="1"/>
        <v>1485.02</v>
      </c>
      <c r="I62" s="75">
        <v>1401.52</v>
      </c>
    </row>
    <row r="63" spans="1:9" ht="25.5" x14ac:dyDescent="0.2">
      <c r="A63" s="89" t="s">
        <v>1201</v>
      </c>
      <c r="B63" s="90" t="s">
        <v>1462</v>
      </c>
      <c r="C63" s="623">
        <v>1744</v>
      </c>
      <c r="D63" s="91">
        <v>0.85419999999999996</v>
      </c>
      <c r="E63" s="91">
        <v>1.03</v>
      </c>
      <c r="F63" s="91">
        <v>1</v>
      </c>
      <c r="G63" s="91">
        <f t="shared" si="0"/>
        <v>0.87980000000000003</v>
      </c>
      <c r="H63" s="92">
        <f t="shared" si="1"/>
        <v>2751.04</v>
      </c>
      <c r="I63" s="75">
        <v>2596.35</v>
      </c>
    </row>
    <row r="64" spans="1:9" x14ac:dyDescent="0.2">
      <c r="A64" s="89" t="s">
        <v>1291</v>
      </c>
      <c r="B64" s="90" t="s">
        <v>1463</v>
      </c>
      <c r="C64" s="623">
        <v>92</v>
      </c>
      <c r="D64" s="91">
        <v>1.0402</v>
      </c>
      <c r="E64" s="91">
        <v>1.03</v>
      </c>
      <c r="F64" s="91">
        <v>1</v>
      </c>
      <c r="G64" s="91">
        <f t="shared" si="0"/>
        <v>1.0713999999999999</v>
      </c>
      <c r="H64" s="92">
        <f t="shared" si="1"/>
        <v>3350.07</v>
      </c>
      <c r="I64" s="75">
        <v>3161.7</v>
      </c>
    </row>
    <row r="65" spans="1:9" x14ac:dyDescent="0.2">
      <c r="A65" s="89">
        <v>560259</v>
      </c>
      <c r="B65" s="90" t="s">
        <v>1294</v>
      </c>
      <c r="C65" s="623">
        <v>5505</v>
      </c>
      <c r="D65" s="91">
        <v>0.86199999999999999</v>
      </c>
      <c r="E65" s="91">
        <v>1.03</v>
      </c>
      <c r="F65" s="91">
        <v>1</v>
      </c>
      <c r="G65" s="91">
        <f t="shared" ref="G65" si="2">D65*E65*F65</f>
        <v>0.88790000000000002</v>
      </c>
      <c r="H65" s="92">
        <f t="shared" ref="H65" si="3">$A$1*D65*E65*F65</f>
        <v>2776.16</v>
      </c>
      <c r="I65" s="75">
        <v>2620.06</v>
      </c>
    </row>
    <row r="66" spans="1:9" x14ac:dyDescent="0.2">
      <c r="C66" s="881">
        <f>SUM(C4:C65)</f>
        <v>1889043</v>
      </c>
    </row>
  </sheetData>
  <autoFilter ref="A1:A66"/>
  <mergeCells count="2">
    <mergeCell ref="F1:I1"/>
    <mergeCell ref="A2:I2"/>
  </mergeCells>
  <pageMargins left="1.1811023622047245" right="0.78740157480314965" top="0.98425196850393704" bottom="0.98425196850393704" header="0.51181102362204722" footer="0.51181102362204722"/>
  <pageSetup paperSize="9" scale="83" orientation="portrait" r:id="rId1"/>
  <headerFooter alignWithMargins="0"/>
  <colBreaks count="1" manualBreakCount="1">
    <brk id="9" max="66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view="pageBreakPreview" zoomScale="140" zoomScaleNormal="100" zoomScaleSheetLayoutView="140" workbookViewId="0">
      <selection activeCell="E9" sqref="E9"/>
    </sheetView>
  </sheetViews>
  <sheetFormatPr defaultColWidth="9.140625" defaultRowHeight="15" x14ac:dyDescent="0.25"/>
  <cols>
    <col min="1" max="1" width="41.42578125" style="77" customWidth="1"/>
    <col min="2" max="2" width="11.28515625" style="77" customWidth="1"/>
    <col min="3" max="3" width="19.7109375" style="77" customWidth="1"/>
    <col min="4" max="16384" width="9.140625" style="77"/>
  </cols>
  <sheetData>
    <row r="1" spans="1:3" ht="45.75" customHeight="1" x14ac:dyDescent="0.25">
      <c r="A1" s="1078" t="s">
        <v>5577</v>
      </c>
      <c r="B1" s="1078"/>
      <c r="C1" s="1078"/>
    </row>
    <row r="2" spans="1:3" ht="5.25" customHeight="1" x14ac:dyDescent="0.25">
      <c r="A2" s="915"/>
      <c r="B2" s="915"/>
      <c r="C2" s="915"/>
    </row>
    <row r="3" spans="1:3" ht="39" customHeight="1" x14ac:dyDescent="0.25">
      <c r="A3" s="1355" t="s">
        <v>1418</v>
      </c>
      <c r="B3" s="1355"/>
      <c r="C3" s="1355"/>
    </row>
    <row r="4" spans="1:3" ht="33" customHeight="1" x14ac:dyDescent="0.25">
      <c r="A4" s="1356" t="s">
        <v>1362</v>
      </c>
      <c r="B4" s="1356"/>
      <c r="C4" s="1356"/>
    </row>
    <row r="5" spans="1:3" x14ac:dyDescent="0.25">
      <c r="A5" s="79" t="s">
        <v>1363</v>
      </c>
      <c r="B5" s="79" t="s">
        <v>1364</v>
      </c>
      <c r="C5" s="79" t="s">
        <v>1365</v>
      </c>
    </row>
    <row r="6" spans="1:3" x14ac:dyDescent="0.25">
      <c r="A6" s="80" t="s">
        <v>5720</v>
      </c>
      <c r="B6" s="79" t="s">
        <v>1366</v>
      </c>
      <c r="C6" s="81">
        <v>4.4154999999999998</v>
      </c>
    </row>
    <row r="7" spans="1:3" x14ac:dyDescent="0.25">
      <c r="A7" s="80" t="s">
        <v>5720</v>
      </c>
      <c r="B7" s="79" t="s">
        <v>1367</v>
      </c>
      <c r="C7" s="81">
        <v>4.3315999999999999</v>
      </c>
    </row>
    <row r="8" spans="1:3" x14ac:dyDescent="0.25">
      <c r="A8" s="82" t="s">
        <v>1368</v>
      </c>
      <c r="B8" s="79" t="s">
        <v>1366</v>
      </c>
      <c r="C8" s="81">
        <v>2.0219999999999998</v>
      </c>
    </row>
    <row r="9" spans="1:3" x14ac:dyDescent="0.25">
      <c r="A9" s="82" t="s">
        <v>1368</v>
      </c>
      <c r="B9" s="79" t="s">
        <v>1367</v>
      </c>
      <c r="C9" s="81">
        <v>2.0139999999999998</v>
      </c>
    </row>
    <row r="10" spans="1:3" x14ac:dyDescent="0.25">
      <c r="A10" s="82" t="s">
        <v>1369</v>
      </c>
      <c r="B10" s="79" t="s">
        <v>1366</v>
      </c>
      <c r="C10" s="81">
        <v>1.6488</v>
      </c>
    </row>
    <row r="11" spans="1:3" x14ac:dyDescent="0.25">
      <c r="A11" s="82" t="s">
        <v>1369</v>
      </c>
      <c r="B11" s="79" t="s">
        <v>1367</v>
      </c>
      <c r="C11" s="81">
        <v>1.6638999999999999</v>
      </c>
    </row>
    <row r="12" spans="1:3" x14ac:dyDescent="0.25">
      <c r="A12" s="82" t="s">
        <v>1370</v>
      </c>
      <c r="B12" s="79" t="s">
        <v>1366</v>
      </c>
      <c r="C12" s="81">
        <v>0.35439999999999999</v>
      </c>
    </row>
    <row r="13" spans="1:3" x14ac:dyDescent="0.25">
      <c r="A13" s="82" t="s">
        <v>1370</v>
      </c>
      <c r="B13" s="79" t="s">
        <v>1367</v>
      </c>
      <c r="C13" s="81">
        <v>0.75549999999999995</v>
      </c>
    </row>
    <row r="14" spans="1:3" x14ac:dyDescent="0.25">
      <c r="A14" s="82" t="s">
        <v>1371</v>
      </c>
      <c r="B14" s="79" t="s">
        <v>1366</v>
      </c>
      <c r="C14" s="81">
        <v>1.6</v>
      </c>
    </row>
    <row r="15" spans="1:3" x14ac:dyDescent="0.25">
      <c r="A15" s="82" t="s">
        <v>1371</v>
      </c>
      <c r="B15" s="79" t="s">
        <v>1367</v>
      </c>
      <c r="C15" s="81">
        <v>1.6</v>
      </c>
    </row>
    <row r="17" spans="1:3" ht="18.75" customHeight="1" x14ac:dyDescent="0.25">
      <c r="A17" s="1356" t="s">
        <v>1372</v>
      </c>
      <c r="B17" s="1356"/>
      <c r="C17" s="1356"/>
    </row>
    <row r="18" spans="1:3" x14ac:dyDescent="0.25">
      <c r="A18" s="1330" t="s">
        <v>1373</v>
      </c>
      <c r="B18" s="1331"/>
      <c r="C18" s="79" t="s">
        <v>1365</v>
      </c>
    </row>
    <row r="19" spans="1:3" x14ac:dyDescent="0.25">
      <c r="A19" s="1353" t="s">
        <v>1374</v>
      </c>
      <c r="B19" s="1354"/>
      <c r="C19" s="957">
        <v>0.95</v>
      </c>
    </row>
    <row r="20" spans="1:3" x14ac:dyDescent="0.25">
      <c r="A20" s="1353" t="s">
        <v>1375</v>
      </c>
      <c r="B20" s="1354"/>
      <c r="C20" s="957">
        <v>1.02</v>
      </c>
    </row>
    <row r="21" spans="1:3" ht="15" customHeight="1" x14ac:dyDescent="0.25">
      <c r="A21" s="1353" t="s">
        <v>1376</v>
      </c>
      <c r="B21" s="1354"/>
      <c r="C21" s="957">
        <v>1.03</v>
      </c>
    </row>
    <row r="22" spans="1:3" ht="15" customHeight="1" x14ac:dyDescent="0.25">
      <c r="A22" s="1353" t="s">
        <v>1377</v>
      </c>
      <c r="B22" s="1354"/>
      <c r="C22" s="968">
        <v>1.25</v>
      </c>
    </row>
    <row r="23" spans="1:3" ht="12.75" customHeight="1" x14ac:dyDescent="0.25"/>
    <row r="24" spans="1:3" ht="97.5" customHeight="1" x14ac:dyDescent="0.25">
      <c r="A24" s="1356" t="s">
        <v>1378</v>
      </c>
      <c r="B24" s="1356"/>
      <c r="C24" s="1356"/>
    </row>
    <row r="25" spans="1:3" ht="28.5" customHeight="1" x14ac:dyDescent="0.25">
      <c r="A25" s="1330" t="s">
        <v>1379</v>
      </c>
      <c r="B25" s="1331"/>
      <c r="C25" s="79" t="s">
        <v>1365</v>
      </c>
    </row>
    <row r="26" spans="1:3" ht="15.75" customHeight="1" x14ac:dyDescent="0.2">
      <c r="A26" s="83" t="s">
        <v>1419</v>
      </c>
      <c r="B26" s="1357" t="s">
        <v>1381</v>
      </c>
      <c r="C26" s="1358">
        <v>1.04</v>
      </c>
    </row>
    <row r="27" spans="1:3" ht="15.75" customHeight="1" x14ac:dyDescent="0.2">
      <c r="A27" s="83" t="s">
        <v>1420</v>
      </c>
      <c r="B27" s="1357"/>
      <c r="C27" s="1358"/>
    </row>
    <row r="28" spans="1:3" x14ac:dyDescent="0.2">
      <c r="A28" s="83" t="s">
        <v>1383</v>
      </c>
      <c r="B28" s="1357"/>
      <c r="C28" s="1358"/>
    </row>
    <row r="29" spans="1:3" x14ac:dyDescent="0.2">
      <c r="A29" s="83" t="s">
        <v>1421</v>
      </c>
      <c r="B29" s="1357"/>
      <c r="C29" s="1358"/>
    </row>
    <row r="30" spans="1:3" x14ac:dyDescent="0.2">
      <c r="A30" s="83" t="s">
        <v>1422</v>
      </c>
      <c r="B30" s="1357"/>
      <c r="C30" s="1358"/>
    </row>
    <row r="31" spans="1:3" x14ac:dyDescent="0.2">
      <c r="A31" s="83" t="s">
        <v>1387</v>
      </c>
      <c r="B31" s="1357"/>
      <c r="C31" s="1358"/>
    </row>
    <row r="32" spans="1:3" x14ac:dyDescent="0.2">
      <c r="A32" s="83" t="s">
        <v>1423</v>
      </c>
      <c r="B32" s="1357"/>
      <c r="C32" s="1358"/>
    </row>
    <row r="33" spans="1:3" x14ac:dyDescent="0.2">
      <c r="A33" s="83" t="s">
        <v>1389</v>
      </c>
      <c r="B33" s="1357"/>
      <c r="C33" s="1358"/>
    </row>
    <row r="34" spans="1:3" x14ac:dyDescent="0.2">
      <c r="A34" s="83" t="s">
        <v>1390</v>
      </c>
      <c r="B34" s="1357"/>
      <c r="C34" s="1358"/>
    </row>
    <row r="35" spans="1:3" x14ac:dyDescent="0.2">
      <c r="A35" s="83" t="s">
        <v>1391</v>
      </c>
      <c r="B35" s="1357"/>
      <c r="C35" s="1358"/>
    </row>
    <row r="36" spans="1:3" x14ac:dyDescent="0.2">
      <c r="A36" s="83" t="s">
        <v>1392</v>
      </c>
      <c r="B36" s="1357"/>
      <c r="C36" s="1358"/>
    </row>
    <row r="37" spans="1:3" x14ac:dyDescent="0.2">
      <c r="A37" s="83" t="s">
        <v>1393</v>
      </c>
      <c r="B37" s="1357"/>
      <c r="C37" s="1358"/>
    </row>
    <row r="38" spans="1:3" x14ac:dyDescent="0.2">
      <c r="A38" s="83" t="s">
        <v>1394</v>
      </c>
      <c r="B38" s="1357"/>
      <c r="C38" s="1358"/>
    </row>
    <row r="39" spans="1:3" x14ac:dyDescent="0.2">
      <c r="A39" s="83" t="s">
        <v>1424</v>
      </c>
      <c r="B39" s="1357"/>
      <c r="C39" s="1358"/>
    </row>
    <row r="40" spans="1:3" x14ac:dyDescent="0.2">
      <c r="A40" s="83" t="s">
        <v>1425</v>
      </c>
      <c r="B40" s="1357"/>
      <c r="C40" s="1358"/>
    </row>
    <row r="41" spans="1:3" x14ac:dyDescent="0.2">
      <c r="A41" s="83" t="s">
        <v>1397</v>
      </c>
      <c r="B41" s="1357"/>
      <c r="C41" s="1358"/>
    </row>
    <row r="42" spans="1:3" x14ac:dyDescent="0.2">
      <c r="A42" s="83" t="s">
        <v>1398</v>
      </c>
      <c r="B42" s="1357"/>
      <c r="C42" s="1358"/>
    </row>
    <row r="43" spans="1:3" x14ac:dyDescent="0.2">
      <c r="A43" s="84" t="s">
        <v>1426</v>
      </c>
      <c r="B43" s="1357"/>
      <c r="C43" s="1358"/>
    </row>
    <row r="44" spans="1:3" x14ac:dyDescent="0.2">
      <c r="A44" s="85" t="s">
        <v>1400</v>
      </c>
      <c r="B44" s="1359" t="s">
        <v>1401</v>
      </c>
      <c r="C44" s="1361">
        <v>1.113</v>
      </c>
    </row>
    <row r="45" spans="1:3" ht="15" customHeight="1" x14ac:dyDescent="0.2">
      <c r="A45" s="83" t="s">
        <v>1385</v>
      </c>
      <c r="B45" s="1359"/>
      <c r="C45" s="1361"/>
    </row>
    <row r="46" spans="1:3" x14ac:dyDescent="0.2">
      <c r="A46" s="85" t="s">
        <v>1402</v>
      </c>
      <c r="B46" s="1359"/>
      <c r="C46" s="1361"/>
    </row>
    <row r="47" spans="1:3" x14ac:dyDescent="0.2">
      <c r="A47" s="85" t="s">
        <v>1403</v>
      </c>
      <c r="B47" s="1359"/>
      <c r="C47" s="1361"/>
    </row>
    <row r="48" spans="1:3" x14ac:dyDescent="0.2">
      <c r="A48" s="85" t="s">
        <v>1404</v>
      </c>
      <c r="B48" s="1359"/>
      <c r="C48" s="1361"/>
    </row>
    <row r="49" spans="1:3" x14ac:dyDescent="0.2">
      <c r="A49" s="85" t="s">
        <v>1405</v>
      </c>
      <c r="B49" s="1359"/>
      <c r="C49" s="1361"/>
    </row>
    <row r="50" spans="1:3" x14ac:dyDescent="0.2">
      <c r="A50" s="85" t="s">
        <v>1406</v>
      </c>
      <c r="B50" s="1359"/>
      <c r="C50" s="1361"/>
    </row>
    <row r="51" spans="1:3" x14ac:dyDescent="0.2">
      <c r="A51" s="85" t="s">
        <v>1407</v>
      </c>
      <c r="B51" s="1359"/>
      <c r="C51" s="1361"/>
    </row>
    <row r="52" spans="1:3" x14ac:dyDescent="0.2">
      <c r="A52" s="85" t="s">
        <v>1408</v>
      </c>
      <c r="B52" s="1359"/>
      <c r="C52" s="1361"/>
    </row>
    <row r="53" spans="1:3" x14ac:dyDescent="0.2">
      <c r="A53" s="85" t="s">
        <v>1409</v>
      </c>
      <c r="B53" s="1359"/>
      <c r="C53" s="1361"/>
    </row>
    <row r="54" spans="1:3" x14ac:dyDescent="0.2">
      <c r="A54" s="85" t="s">
        <v>1410</v>
      </c>
      <c r="B54" s="1359"/>
      <c r="C54" s="1361"/>
    </row>
    <row r="55" spans="1:3" x14ac:dyDescent="0.2">
      <c r="A55" s="85" t="s">
        <v>1411</v>
      </c>
      <c r="B55" s="1359"/>
      <c r="C55" s="1361"/>
    </row>
    <row r="56" spans="1:3" x14ac:dyDescent="0.2">
      <c r="A56" s="85" t="s">
        <v>1412</v>
      </c>
      <c r="B56" s="1359"/>
      <c r="C56" s="1361"/>
    </row>
    <row r="57" spans="1:3" x14ac:dyDescent="0.2">
      <c r="A57" s="85" t="s">
        <v>1413</v>
      </c>
      <c r="B57" s="1359"/>
      <c r="C57" s="1361"/>
    </row>
    <row r="58" spans="1:3" x14ac:dyDescent="0.2">
      <c r="A58" s="85" t="s">
        <v>1414</v>
      </c>
      <c r="B58" s="1359"/>
      <c r="C58" s="1361"/>
    </row>
    <row r="59" spans="1:3" x14ac:dyDescent="0.2">
      <c r="A59" s="85" t="s">
        <v>1415</v>
      </c>
      <c r="B59" s="1359"/>
      <c r="C59" s="1361"/>
    </row>
    <row r="60" spans="1:3" x14ac:dyDescent="0.2">
      <c r="A60" s="85" t="s">
        <v>1416</v>
      </c>
      <c r="B60" s="1359"/>
      <c r="C60" s="1361"/>
    </row>
    <row r="61" spans="1:3" ht="25.5" x14ac:dyDescent="0.2">
      <c r="A61" s="85" t="s">
        <v>1417</v>
      </c>
      <c r="B61" s="1360"/>
      <c r="C61" s="1362"/>
    </row>
  </sheetData>
  <mergeCells count="15">
    <mergeCell ref="B26:B43"/>
    <mergeCell ref="C26:C43"/>
    <mergeCell ref="B44:B61"/>
    <mergeCell ref="C44:C61"/>
    <mergeCell ref="A20:B20"/>
    <mergeCell ref="A21:B21"/>
    <mergeCell ref="A22:B22"/>
    <mergeCell ref="A24:C24"/>
    <mergeCell ref="A25:B25"/>
    <mergeCell ref="A19:B19"/>
    <mergeCell ref="A1:C1"/>
    <mergeCell ref="A3:C3"/>
    <mergeCell ref="A4:C4"/>
    <mergeCell ref="A17:C17"/>
    <mergeCell ref="A18:B18"/>
  </mergeCells>
  <pageMargins left="1.1811023622047245" right="0.78740157480314965" top="0.98425196850393704" bottom="0.98425196850393704" header="0.51181102362204722" footer="0.51181102362204722"/>
  <pageSetup paperSize="9" scale="1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Normal="100" zoomScaleSheetLayoutView="100" workbookViewId="0">
      <selection activeCell="N15" sqref="N15"/>
    </sheetView>
  </sheetViews>
  <sheetFormatPr defaultRowHeight="15" x14ac:dyDescent="0.25"/>
  <cols>
    <col min="1" max="1" width="19.140625" style="982" customWidth="1"/>
    <col min="2" max="2" width="40" style="982" customWidth="1"/>
    <col min="3" max="3" width="14" style="982" customWidth="1"/>
    <col min="4" max="4" width="31.28515625" style="982" customWidth="1"/>
    <col min="5" max="5" width="15" style="982" customWidth="1"/>
    <col min="6" max="6" width="13.28515625" style="982" customWidth="1"/>
    <col min="7" max="16384" width="9.140625" style="982"/>
  </cols>
  <sheetData>
    <row r="1" spans="1:6" ht="33.75" customHeight="1" x14ac:dyDescent="0.25">
      <c r="A1" s="1028"/>
      <c r="B1" s="1029"/>
      <c r="C1" s="1028"/>
      <c r="D1" s="1102" t="s">
        <v>5604</v>
      </c>
      <c r="E1" s="1102"/>
      <c r="F1" s="1102"/>
    </row>
    <row r="2" spans="1:6" ht="26.25" customHeight="1" x14ac:dyDescent="0.25">
      <c r="A2" s="1103" t="s">
        <v>1353</v>
      </c>
      <c r="B2" s="1103"/>
      <c r="C2" s="1103"/>
      <c r="D2" s="1103"/>
      <c r="E2" s="1103"/>
      <c r="F2" s="1103"/>
    </row>
    <row r="3" spans="1:6" ht="25.5" x14ac:dyDescent="0.25">
      <c r="A3" s="53" t="s">
        <v>1307</v>
      </c>
      <c r="B3" s="53" t="s">
        <v>1308</v>
      </c>
      <c r="C3" s="53" t="s">
        <v>1309</v>
      </c>
      <c r="D3" s="54" t="s">
        <v>1310</v>
      </c>
      <c r="E3" s="55" t="s">
        <v>1311</v>
      </c>
      <c r="F3" s="1030" t="s">
        <v>1312</v>
      </c>
    </row>
    <row r="4" spans="1:6" s="1032" customFormat="1" ht="28.5" x14ac:dyDescent="0.25">
      <c r="A4" s="56" t="s">
        <v>1313</v>
      </c>
      <c r="B4" s="916" t="s">
        <v>1314</v>
      </c>
      <c r="C4" s="57" t="s">
        <v>1315</v>
      </c>
      <c r="D4" s="57" t="s">
        <v>1316</v>
      </c>
      <c r="E4" s="58">
        <v>1</v>
      </c>
      <c r="F4" s="1031">
        <v>6473.13</v>
      </c>
    </row>
    <row r="5" spans="1:6" s="1032" customFormat="1" ht="28.5" x14ac:dyDescent="0.25">
      <c r="A5" s="56" t="s">
        <v>1317</v>
      </c>
      <c r="B5" s="916" t="s">
        <v>1318</v>
      </c>
      <c r="C5" s="57" t="s">
        <v>1315</v>
      </c>
      <c r="D5" s="57" t="s">
        <v>1316</v>
      </c>
      <c r="E5" s="58">
        <v>1</v>
      </c>
      <c r="F5" s="1031">
        <v>6473.13</v>
      </c>
    </row>
    <row r="6" spans="1:6" s="1032" customFormat="1" ht="28.5" x14ac:dyDescent="0.25">
      <c r="A6" s="56" t="s">
        <v>1319</v>
      </c>
      <c r="B6" s="916" t="s">
        <v>1320</v>
      </c>
      <c r="C6" s="57" t="s">
        <v>1315</v>
      </c>
      <c r="D6" s="57" t="s">
        <v>1316</v>
      </c>
      <c r="E6" s="62">
        <v>1.05</v>
      </c>
      <c r="F6" s="1031">
        <v>6796.79</v>
      </c>
    </row>
    <row r="7" spans="1:6" s="1032" customFormat="1" ht="28.5" x14ac:dyDescent="0.25">
      <c r="A7" s="56" t="s">
        <v>1321</v>
      </c>
      <c r="B7" s="916" t="s">
        <v>1322</v>
      </c>
      <c r="C7" s="57" t="s">
        <v>1315</v>
      </c>
      <c r="D7" s="57" t="s">
        <v>1316</v>
      </c>
      <c r="E7" s="62">
        <v>1.08</v>
      </c>
      <c r="F7" s="1031">
        <v>6990.98</v>
      </c>
    </row>
    <row r="8" spans="1:6" s="1032" customFormat="1" x14ac:dyDescent="0.25">
      <c r="A8" s="56" t="s">
        <v>1323</v>
      </c>
      <c r="B8" s="916" t="s">
        <v>1324</v>
      </c>
      <c r="C8" s="57" t="s">
        <v>1315</v>
      </c>
      <c r="D8" s="57" t="s">
        <v>1325</v>
      </c>
      <c r="E8" s="62">
        <v>0.92</v>
      </c>
      <c r="F8" s="1031">
        <v>5955.28</v>
      </c>
    </row>
    <row r="9" spans="1:6" s="1032" customFormat="1" ht="28.5" x14ac:dyDescent="0.25">
      <c r="A9" s="56" t="s">
        <v>1326</v>
      </c>
      <c r="B9" s="916" t="s">
        <v>1327</v>
      </c>
      <c r="C9" s="57" t="s">
        <v>1315</v>
      </c>
      <c r="D9" s="57" t="s">
        <v>1325</v>
      </c>
      <c r="E9" s="62">
        <v>2.76</v>
      </c>
      <c r="F9" s="1031">
        <v>17865.84</v>
      </c>
    </row>
    <row r="10" spans="1:6" s="1032" customFormat="1" x14ac:dyDescent="0.25">
      <c r="A10" s="56" t="s">
        <v>1328</v>
      </c>
      <c r="B10" s="916" t="s">
        <v>1329</v>
      </c>
      <c r="C10" s="57" t="s">
        <v>1315</v>
      </c>
      <c r="D10" s="57" t="s">
        <v>1325</v>
      </c>
      <c r="E10" s="62">
        <v>2.88</v>
      </c>
      <c r="F10" s="1031">
        <v>18642.61</v>
      </c>
    </row>
    <row r="11" spans="1:6" s="1032" customFormat="1" x14ac:dyDescent="0.25">
      <c r="A11" s="56" t="s">
        <v>1330</v>
      </c>
      <c r="B11" s="916" t="s">
        <v>1331</v>
      </c>
      <c r="C11" s="57" t="s">
        <v>1315</v>
      </c>
      <c r="D11" s="57" t="s">
        <v>1325</v>
      </c>
      <c r="E11" s="62">
        <v>2.5099999999999998</v>
      </c>
      <c r="F11" s="1031">
        <v>16247.56</v>
      </c>
    </row>
    <row r="12" spans="1:6" s="1033" customFormat="1" x14ac:dyDescent="0.25">
      <c r="A12" s="56" t="s">
        <v>1332</v>
      </c>
      <c r="B12" s="916" t="s">
        <v>1333</v>
      </c>
      <c r="C12" s="57" t="s">
        <v>1315</v>
      </c>
      <c r="D12" s="57" t="s">
        <v>1325</v>
      </c>
      <c r="E12" s="62">
        <v>3.01</v>
      </c>
      <c r="F12" s="1031">
        <v>19484.12</v>
      </c>
    </row>
    <row r="13" spans="1:6" s="1032" customFormat="1" x14ac:dyDescent="0.25">
      <c r="A13" s="56" t="s">
        <v>1334</v>
      </c>
      <c r="B13" s="916" t="s">
        <v>1335</v>
      </c>
      <c r="C13" s="59" t="s">
        <v>1336</v>
      </c>
      <c r="D13" s="57" t="s">
        <v>1325</v>
      </c>
      <c r="E13" s="62">
        <v>5.23</v>
      </c>
      <c r="F13" s="1031">
        <v>33854.47</v>
      </c>
    </row>
    <row r="14" spans="1:6" s="1032" customFormat="1" ht="28.5" x14ac:dyDescent="0.25">
      <c r="A14" s="56" t="s">
        <v>1337</v>
      </c>
      <c r="B14" s="916" t="s">
        <v>1338</v>
      </c>
      <c r="C14" s="59" t="s">
        <v>1336</v>
      </c>
      <c r="D14" s="57" t="s">
        <v>1325</v>
      </c>
      <c r="E14" s="62">
        <v>5.48</v>
      </c>
      <c r="F14" s="1031">
        <v>35472.75</v>
      </c>
    </row>
    <row r="15" spans="1:6" s="1032" customFormat="1" ht="28.5" x14ac:dyDescent="0.25">
      <c r="A15" s="60" t="s">
        <v>1339</v>
      </c>
      <c r="B15" s="61" t="s">
        <v>1340</v>
      </c>
      <c r="C15" s="59" t="s">
        <v>1336</v>
      </c>
      <c r="D15" s="59" t="s">
        <v>1325</v>
      </c>
      <c r="E15" s="62">
        <v>5.73</v>
      </c>
      <c r="F15" s="1031">
        <v>37091.03</v>
      </c>
    </row>
    <row r="16" spans="1:6" s="1032" customFormat="1" ht="28.5" x14ac:dyDescent="0.25">
      <c r="A16" s="60" t="s">
        <v>1341</v>
      </c>
      <c r="B16" s="61" t="s">
        <v>1342</v>
      </c>
      <c r="C16" s="59" t="s">
        <v>1343</v>
      </c>
      <c r="D16" s="57" t="s">
        <v>1344</v>
      </c>
      <c r="E16" s="62">
        <v>1</v>
      </c>
      <c r="F16" s="1031">
        <v>4470.3</v>
      </c>
    </row>
    <row r="17" spans="1:6" s="1032" customFormat="1" x14ac:dyDescent="0.25">
      <c r="A17" s="60" t="s">
        <v>1345</v>
      </c>
      <c r="B17" s="61" t="s">
        <v>1346</v>
      </c>
      <c r="C17" s="59" t="s">
        <v>1343</v>
      </c>
      <c r="D17" s="59" t="s">
        <v>1325</v>
      </c>
      <c r="E17" s="62">
        <v>4.92</v>
      </c>
      <c r="F17" s="1031">
        <v>21993.88</v>
      </c>
    </row>
    <row r="18" spans="1:6" ht="42.75" x14ac:dyDescent="0.25">
      <c r="A18" s="60" t="s">
        <v>1347</v>
      </c>
      <c r="B18" s="61" t="s">
        <v>1348</v>
      </c>
      <c r="C18" s="59" t="s">
        <v>1343</v>
      </c>
      <c r="D18" s="57" t="s">
        <v>1344</v>
      </c>
      <c r="E18" s="62">
        <v>1.24</v>
      </c>
      <c r="F18" s="1031">
        <v>5543.17</v>
      </c>
    </row>
    <row r="19" spans="1:6" ht="28.5" x14ac:dyDescent="0.25">
      <c r="A19" s="60" t="s">
        <v>1349</v>
      </c>
      <c r="B19" s="61" t="s">
        <v>1350</v>
      </c>
      <c r="C19" s="59" t="s">
        <v>1343</v>
      </c>
      <c r="D19" s="57" t="s">
        <v>1344</v>
      </c>
      <c r="E19" s="62">
        <v>1.0900000000000001</v>
      </c>
      <c r="F19" s="1031">
        <v>4872.63</v>
      </c>
    </row>
    <row r="20" spans="1:6" x14ac:dyDescent="0.25">
      <c r="F20" s="1034"/>
    </row>
    <row r="21" spans="1:6" ht="30.75" customHeight="1" x14ac:dyDescent="0.25">
      <c r="A21" s="60" t="s">
        <v>1351</v>
      </c>
      <c r="B21" s="1104" t="s">
        <v>1352</v>
      </c>
      <c r="C21" s="1104"/>
      <c r="D21" s="1104"/>
      <c r="E21" s="1104"/>
      <c r="F21" s="1031">
        <v>333</v>
      </c>
    </row>
    <row r="22" spans="1:6" x14ac:dyDescent="0.25">
      <c r="A22" s="1028"/>
      <c r="B22" s="1028"/>
      <c r="C22" s="1028"/>
      <c r="D22" s="1028"/>
      <c r="E22" s="1028"/>
      <c r="F22" s="1028"/>
    </row>
    <row r="23" spans="1:6" x14ac:dyDescent="0.25">
      <c r="A23" s="1028"/>
      <c r="B23" s="1028"/>
      <c r="C23" s="1028"/>
      <c r="D23" s="1028"/>
      <c r="E23" s="1028"/>
      <c r="F23" s="1028"/>
    </row>
  </sheetData>
  <mergeCells count="3">
    <mergeCell ref="D1:F1"/>
    <mergeCell ref="A2:F2"/>
    <mergeCell ref="B21:E21"/>
  </mergeCells>
  <pageMargins left="0.51181102362204722" right="0.31496062992125984" top="0.35433070866141736" bottom="0.35433070866141736" header="0.31496062992125984" footer="0.31496062992125984"/>
  <pageSetup paperSize="9" orientation="landscape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view="pageBreakPreview" zoomScale="130" zoomScaleNormal="110" zoomScaleSheetLayoutView="130" workbookViewId="0">
      <pane ySplit="4" topLeftCell="A5" activePane="bottomLeft" state="frozen"/>
      <selection activeCell="D1" sqref="D1"/>
      <selection pane="bottomLeft" activeCell="AB30" sqref="AB30:AB31"/>
    </sheetView>
  </sheetViews>
  <sheetFormatPr defaultRowHeight="15" x14ac:dyDescent="0.25"/>
  <cols>
    <col min="1" max="1" width="5.7109375" customWidth="1"/>
    <col min="2" max="2" width="0" hidden="1" customWidth="1"/>
    <col min="4" max="4" width="27.7109375" customWidth="1"/>
    <col min="5" max="13" width="9.140625" customWidth="1"/>
    <col min="14" max="14" width="26.42578125" customWidth="1"/>
  </cols>
  <sheetData>
    <row r="1" spans="1:13" ht="57.75" customHeight="1" x14ac:dyDescent="0.25">
      <c r="A1" s="6"/>
      <c r="B1" s="6"/>
      <c r="C1" s="7"/>
      <c r="D1" s="8"/>
      <c r="E1" s="1367"/>
      <c r="F1" s="1367"/>
      <c r="G1" s="9"/>
      <c r="H1" s="9"/>
      <c r="I1" s="1368" t="s">
        <v>5576</v>
      </c>
      <c r="J1" s="1368"/>
      <c r="K1" s="1368"/>
      <c r="L1" s="1368"/>
      <c r="M1" s="1368"/>
    </row>
    <row r="2" spans="1:13" ht="44.25" x14ac:dyDescent="0.25">
      <c r="A2" s="6"/>
      <c r="B2" s="10" t="s">
        <v>1031</v>
      </c>
      <c r="C2" s="1369" t="s">
        <v>1295</v>
      </c>
      <c r="D2" s="1369"/>
      <c r="E2" s="1369"/>
      <c r="F2" s="1369"/>
      <c r="G2" s="1369"/>
      <c r="H2" s="1369"/>
      <c r="I2" s="1369"/>
      <c r="J2" s="1369"/>
      <c r="K2" s="1369"/>
      <c r="L2" s="1369"/>
      <c r="M2" s="1369"/>
    </row>
    <row r="3" spans="1:13" x14ac:dyDescent="0.25">
      <c r="A3" s="1372" t="s">
        <v>1032</v>
      </c>
      <c r="B3" s="1373" t="s">
        <v>1033</v>
      </c>
      <c r="C3" s="1375" t="s">
        <v>1034</v>
      </c>
      <c r="D3" s="1375" t="s">
        <v>1035</v>
      </c>
      <c r="E3" s="1370" t="s">
        <v>1036</v>
      </c>
      <c r="F3" s="1370" t="s">
        <v>1037</v>
      </c>
      <c r="G3" s="1370" t="s">
        <v>1038</v>
      </c>
      <c r="H3" s="1363" t="s">
        <v>1039</v>
      </c>
      <c r="I3" s="1364"/>
      <c r="J3" s="1364"/>
      <c r="K3" s="1364"/>
      <c r="L3" s="1365"/>
      <c r="M3" s="1366" t="s">
        <v>1040</v>
      </c>
    </row>
    <row r="4" spans="1:13" ht="129" customHeight="1" x14ac:dyDescent="0.25">
      <c r="A4" s="1372"/>
      <c r="B4" s="1374"/>
      <c r="C4" s="1376"/>
      <c r="D4" s="1376"/>
      <c r="E4" s="1371"/>
      <c r="F4" s="1371"/>
      <c r="G4" s="1371"/>
      <c r="H4" s="11" t="s">
        <v>1041</v>
      </c>
      <c r="I4" s="11" t="s">
        <v>1042</v>
      </c>
      <c r="J4" s="12" t="s">
        <v>1043</v>
      </c>
      <c r="K4" s="11" t="s">
        <v>1044</v>
      </c>
      <c r="L4" s="12" t="s">
        <v>1045</v>
      </c>
      <c r="M4" s="1366"/>
    </row>
    <row r="5" spans="1:13" x14ac:dyDescent="0.25">
      <c r="A5" s="13">
        <v>1</v>
      </c>
      <c r="B5" s="13">
        <v>2</v>
      </c>
      <c r="C5" s="14">
        <v>3</v>
      </c>
      <c r="D5" s="15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7">
        <v>10</v>
      </c>
      <c r="K5" s="16">
        <v>11</v>
      </c>
      <c r="L5" s="17">
        <v>12</v>
      </c>
      <c r="M5" s="16">
        <v>13</v>
      </c>
    </row>
    <row r="6" spans="1:13" x14ac:dyDescent="0.25">
      <c r="A6" s="18">
        <v>1</v>
      </c>
      <c r="B6" s="19">
        <v>1</v>
      </c>
      <c r="C6" s="20" t="s">
        <v>1046</v>
      </c>
      <c r="D6" s="21" t="s">
        <v>1047</v>
      </c>
      <c r="E6" s="22" t="s">
        <v>1048</v>
      </c>
      <c r="F6" s="23" t="s">
        <v>1048</v>
      </c>
      <c r="G6" s="23" t="s">
        <v>1048</v>
      </c>
      <c r="H6" s="23"/>
      <c r="I6" s="23" t="s">
        <v>1048</v>
      </c>
      <c r="J6" s="24"/>
      <c r="K6" s="23" t="s">
        <v>1048</v>
      </c>
      <c r="L6" s="24"/>
      <c r="M6" s="23" t="s">
        <v>1048</v>
      </c>
    </row>
    <row r="7" spans="1:13" x14ac:dyDescent="0.25">
      <c r="A7" s="18">
        <v>2</v>
      </c>
      <c r="B7" s="19">
        <v>2</v>
      </c>
      <c r="C7" s="20" t="s">
        <v>1049</v>
      </c>
      <c r="D7" s="21" t="s">
        <v>1050</v>
      </c>
      <c r="E7" s="22" t="s">
        <v>1048</v>
      </c>
      <c r="F7" s="23" t="s">
        <v>1048</v>
      </c>
      <c r="G7" s="23" t="s">
        <v>1048</v>
      </c>
      <c r="H7" s="23" t="s">
        <v>1048</v>
      </c>
      <c r="I7" s="23" t="s">
        <v>1048</v>
      </c>
      <c r="J7" s="24" t="s">
        <v>1048</v>
      </c>
      <c r="K7" s="23" t="s">
        <v>1048</v>
      </c>
      <c r="L7" s="24"/>
      <c r="M7" s="23" t="s">
        <v>1048</v>
      </c>
    </row>
    <row r="8" spans="1:13" x14ac:dyDescent="0.25">
      <c r="A8" s="18">
        <v>3</v>
      </c>
      <c r="B8" s="19">
        <v>3</v>
      </c>
      <c r="C8" s="19">
        <v>560220</v>
      </c>
      <c r="D8" s="21" t="s">
        <v>1051</v>
      </c>
      <c r="E8" s="22" t="s">
        <v>1048</v>
      </c>
      <c r="F8" s="23" t="s">
        <v>1048</v>
      </c>
      <c r="G8" s="23" t="s">
        <v>1048</v>
      </c>
      <c r="H8" s="23"/>
      <c r="I8" s="25" t="s">
        <v>1048</v>
      </c>
      <c r="J8" s="24"/>
      <c r="K8" s="23" t="s">
        <v>1048</v>
      </c>
      <c r="L8" s="24"/>
      <c r="M8" s="23"/>
    </row>
    <row r="9" spans="1:13" x14ac:dyDescent="0.25">
      <c r="A9" s="18">
        <v>4</v>
      </c>
      <c r="B9" s="19">
        <v>4</v>
      </c>
      <c r="C9" s="20" t="s">
        <v>1052</v>
      </c>
      <c r="D9" s="21" t="s">
        <v>1053</v>
      </c>
      <c r="E9" s="22"/>
      <c r="F9" s="23" t="s">
        <v>1048</v>
      </c>
      <c r="G9" s="23" t="s">
        <v>1048</v>
      </c>
      <c r="H9" s="23"/>
      <c r="I9" s="25" t="s">
        <v>1048</v>
      </c>
      <c r="J9" s="24"/>
      <c r="K9" s="23" t="s">
        <v>1048</v>
      </c>
      <c r="L9" s="24"/>
      <c r="M9" s="23"/>
    </row>
    <row r="10" spans="1:13" s="6" customFormat="1" x14ac:dyDescent="0.25">
      <c r="A10" s="18">
        <v>5</v>
      </c>
      <c r="B10" s="19">
        <v>5</v>
      </c>
      <c r="C10" s="20" t="s">
        <v>1054</v>
      </c>
      <c r="D10" s="21" t="s">
        <v>1055</v>
      </c>
      <c r="E10" s="22"/>
      <c r="F10" s="23"/>
      <c r="G10" s="23"/>
      <c r="H10" s="23"/>
      <c r="I10" s="23" t="s">
        <v>1048</v>
      </c>
      <c r="J10" s="24" t="s">
        <v>1048</v>
      </c>
      <c r="K10" s="23"/>
      <c r="L10" s="24"/>
      <c r="M10" s="23"/>
    </row>
    <row r="11" spans="1:13" x14ac:dyDescent="0.25">
      <c r="A11" s="18">
        <v>6</v>
      </c>
      <c r="B11" s="19">
        <v>6</v>
      </c>
      <c r="C11" s="20" t="s">
        <v>1056</v>
      </c>
      <c r="D11" s="21" t="s">
        <v>1057</v>
      </c>
      <c r="E11" s="22" t="s">
        <v>1048</v>
      </c>
      <c r="F11" s="23" t="s">
        <v>1048</v>
      </c>
      <c r="G11" s="23" t="s">
        <v>1048</v>
      </c>
      <c r="H11" s="23"/>
      <c r="I11" s="23" t="s">
        <v>1048</v>
      </c>
      <c r="J11" s="24"/>
      <c r="K11" s="23" t="s">
        <v>1048</v>
      </c>
      <c r="L11" s="24"/>
      <c r="M11" s="23"/>
    </row>
    <row r="12" spans="1:13" x14ac:dyDescent="0.25">
      <c r="A12" s="18">
        <v>7</v>
      </c>
      <c r="B12" s="19">
        <v>7</v>
      </c>
      <c r="C12" s="20" t="s">
        <v>1058</v>
      </c>
      <c r="D12" s="21" t="s">
        <v>1059</v>
      </c>
      <c r="E12" s="22" t="s">
        <v>1048</v>
      </c>
      <c r="F12" s="23" t="s">
        <v>1048</v>
      </c>
      <c r="G12" s="23" t="s">
        <v>1048</v>
      </c>
      <c r="H12" s="23"/>
      <c r="I12" s="23" t="s">
        <v>1048</v>
      </c>
      <c r="J12" s="24"/>
      <c r="K12" s="23" t="s">
        <v>1048</v>
      </c>
      <c r="L12" s="24"/>
      <c r="M12" s="23"/>
    </row>
    <row r="13" spans="1:13" x14ac:dyDescent="0.25">
      <c r="A13" s="18">
        <v>8</v>
      </c>
      <c r="B13" s="19">
        <v>8</v>
      </c>
      <c r="C13" s="20" t="s">
        <v>1060</v>
      </c>
      <c r="D13" s="21" t="s">
        <v>1061</v>
      </c>
      <c r="E13" s="22"/>
      <c r="F13" s="23" t="s">
        <v>1048</v>
      </c>
      <c r="G13" s="23" t="s">
        <v>1048</v>
      </c>
      <c r="H13" s="23"/>
      <c r="I13" s="23" t="s">
        <v>1048</v>
      </c>
      <c r="J13" s="24"/>
      <c r="K13" s="23" t="s">
        <v>1048</v>
      </c>
      <c r="L13" s="24"/>
      <c r="M13" s="23"/>
    </row>
    <row r="14" spans="1:13" ht="22.5" x14ac:dyDescent="0.25">
      <c r="A14" s="18">
        <v>9</v>
      </c>
      <c r="B14" s="19">
        <v>9</v>
      </c>
      <c r="C14" s="20" t="s">
        <v>1062</v>
      </c>
      <c r="D14" s="21" t="s">
        <v>1063</v>
      </c>
      <c r="E14" s="22"/>
      <c r="F14" s="23"/>
      <c r="G14" s="23" t="s">
        <v>1048</v>
      </c>
      <c r="H14" s="23" t="s">
        <v>1048</v>
      </c>
      <c r="I14" s="25" t="s">
        <v>1048</v>
      </c>
      <c r="J14" s="24" t="s">
        <v>1048</v>
      </c>
      <c r="K14" s="25" t="s">
        <v>1048</v>
      </c>
      <c r="L14" s="24"/>
      <c r="M14" s="23"/>
    </row>
    <row r="15" spans="1:13" ht="33.75" x14ac:dyDescent="0.25">
      <c r="A15" s="18">
        <v>10</v>
      </c>
      <c r="B15" s="19">
        <v>10</v>
      </c>
      <c r="C15" s="20" t="s">
        <v>1064</v>
      </c>
      <c r="D15" s="21" t="s">
        <v>1065</v>
      </c>
      <c r="E15" s="22"/>
      <c r="F15" s="23"/>
      <c r="G15" s="23"/>
      <c r="H15" s="23"/>
      <c r="I15" s="25" t="s">
        <v>1048</v>
      </c>
      <c r="J15" s="24"/>
      <c r="K15" s="23" t="s">
        <v>1048</v>
      </c>
      <c r="L15" s="24"/>
      <c r="M15" s="23"/>
    </row>
    <row r="16" spans="1:13" x14ac:dyDescent="0.25">
      <c r="A16" s="18">
        <v>11</v>
      </c>
      <c r="B16" s="19">
        <v>12</v>
      </c>
      <c r="C16" s="20" t="s">
        <v>1066</v>
      </c>
      <c r="D16" s="21" t="s">
        <v>1067</v>
      </c>
      <c r="E16" s="22" t="s">
        <v>1048</v>
      </c>
      <c r="F16" s="22" t="s">
        <v>1048</v>
      </c>
      <c r="G16" s="23" t="s">
        <v>1048</v>
      </c>
      <c r="H16" s="23" t="s">
        <v>1048</v>
      </c>
      <c r="I16" s="23" t="s">
        <v>1048</v>
      </c>
      <c r="J16" s="24" t="s">
        <v>1048</v>
      </c>
      <c r="K16" s="25" t="s">
        <v>1048</v>
      </c>
      <c r="L16" s="24" t="s">
        <v>1048</v>
      </c>
      <c r="M16" s="23"/>
    </row>
    <row r="17" spans="1:13" x14ac:dyDescent="0.25">
      <c r="A17" s="18">
        <v>12</v>
      </c>
      <c r="B17" s="19">
        <v>13</v>
      </c>
      <c r="C17" s="20" t="s">
        <v>1068</v>
      </c>
      <c r="D17" s="21" t="s">
        <v>1069</v>
      </c>
      <c r="E17" s="22"/>
      <c r="F17" s="22" t="s">
        <v>1048</v>
      </c>
      <c r="G17" s="23" t="s">
        <v>1048</v>
      </c>
      <c r="H17" s="23"/>
      <c r="I17" s="23" t="s">
        <v>1048</v>
      </c>
      <c r="J17" s="24"/>
      <c r="K17" s="23" t="s">
        <v>1048</v>
      </c>
      <c r="L17" s="24"/>
      <c r="M17" s="23"/>
    </row>
    <row r="18" spans="1:13" x14ac:dyDescent="0.25">
      <c r="A18" s="18">
        <v>13</v>
      </c>
      <c r="B18" s="19">
        <v>14</v>
      </c>
      <c r="C18" s="20" t="s">
        <v>1070</v>
      </c>
      <c r="D18" s="21" t="s">
        <v>1071</v>
      </c>
      <c r="E18" s="22"/>
      <c r="F18" s="22" t="s">
        <v>1048</v>
      </c>
      <c r="G18" s="23" t="s">
        <v>1048</v>
      </c>
      <c r="H18" s="23" t="s">
        <v>1048</v>
      </c>
      <c r="I18" s="23" t="s">
        <v>1048</v>
      </c>
      <c r="J18" s="24" t="s">
        <v>1048</v>
      </c>
      <c r="K18" s="23" t="s">
        <v>1048</v>
      </c>
      <c r="L18" s="24"/>
      <c r="M18" s="23"/>
    </row>
    <row r="19" spans="1:13" x14ac:dyDescent="0.25">
      <c r="A19" s="18">
        <v>14</v>
      </c>
      <c r="B19" s="19">
        <v>15</v>
      </c>
      <c r="C19" s="20">
        <v>560020</v>
      </c>
      <c r="D19" s="21" t="s">
        <v>1072</v>
      </c>
      <c r="E19" s="22" t="s">
        <v>1048</v>
      </c>
      <c r="F19" s="22" t="s">
        <v>1048</v>
      </c>
      <c r="G19" s="23" t="s">
        <v>1048</v>
      </c>
      <c r="H19" s="23"/>
      <c r="I19" s="23" t="s">
        <v>1048</v>
      </c>
      <c r="J19" s="24"/>
      <c r="K19" s="23" t="s">
        <v>1048</v>
      </c>
      <c r="L19" s="24"/>
      <c r="M19" s="23"/>
    </row>
    <row r="20" spans="1:13" x14ac:dyDescent="0.25">
      <c r="A20" s="18">
        <v>15</v>
      </c>
      <c r="B20" s="19">
        <v>16</v>
      </c>
      <c r="C20" s="20">
        <v>560021</v>
      </c>
      <c r="D20" s="21" t="s">
        <v>1073</v>
      </c>
      <c r="E20" s="22"/>
      <c r="F20" s="22"/>
      <c r="G20" s="23" t="s">
        <v>1048</v>
      </c>
      <c r="H20" s="23" t="s">
        <v>1048</v>
      </c>
      <c r="I20" s="23" t="s">
        <v>1048</v>
      </c>
      <c r="J20" s="24" t="s">
        <v>1048</v>
      </c>
      <c r="K20" s="23" t="s">
        <v>1048</v>
      </c>
      <c r="L20" s="24"/>
      <c r="M20" s="23"/>
    </row>
    <row r="21" spans="1:13" x14ac:dyDescent="0.25">
      <c r="A21" s="18">
        <v>16</v>
      </c>
      <c r="B21" s="19">
        <v>17</v>
      </c>
      <c r="C21" s="20">
        <v>560022</v>
      </c>
      <c r="D21" s="21" t="s">
        <v>1074</v>
      </c>
      <c r="E21" s="22"/>
      <c r="F21" s="22" t="s">
        <v>1048</v>
      </c>
      <c r="G21" s="23" t="s">
        <v>1048</v>
      </c>
      <c r="H21" s="23" t="s">
        <v>1048</v>
      </c>
      <c r="I21" s="23" t="s">
        <v>1048</v>
      </c>
      <c r="J21" s="24" t="s">
        <v>1048</v>
      </c>
      <c r="K21" s="23" t="s">
        <v>1048</v>
      </c>
      <c r="L21" s="24" t="s">
        <v>1048</v>
      </c>
      <c r="M21" s="23"/>
    </row>
    <row r="22" spans="1:13" x14ac:dyDescent="0.25">
      <c r="A22" s="18">
        <v>17</v>
      </c>
      <c r="B22" s="19">
        <v>18</v>
      </c>
      <c r="C22" s="20">
        <v>560023</v>
      </c>
      <c r="D22" s="21" t="s">
        <v>5702</v>
      </c>
      <c r="E22" s="22"/>
      <c r="F22" s="22" t="s">
        <v>1048</v>
      </c>
      <c r="G22" s="23" t="s">
        <v>1048</v>
      </c>
      <c r="H22" s="23"/>
      <c r="I22" s="23" t="s">
        <v>1048</v>
      </c>
      <c r="J22" s="24"/>
      <c r="K22" s="23" t="s">
        <v>1048</v>
      </c>
      <c r="L22" s="24"/>
      <c r="M22" s="23"/>
    </row>
    <row r="23" spans="1:13" x14ac:dyDescent="0.25">
      <c r="A23" s="18">
        <v>18</v>
      </c>
      <c r="B23" s="19">
        <v>19</v>
      </c>
      <c r="C23" s="20">
        <v>560024</v>
      </c>
      <c r="D23" s="21" t="s">
        <v>1075</v>
      </c>
      <c r="E23" s="22"/>
      <c r="F23" s="22" t="s">
        <v>1048</v>
      </c>
      <c r="G23" s="23" t="s">
        <v>1048</v>
      </c>
      <c r="H23" s="23" t="s">
        <v>1048</v>
      </c>
      <c r="I23" s="23" t="s">
        <v>1048</v>
      </c>
      <c r="J23" s="24" t="s">
        <v>1048</v>
      </c>
      <c r="K23" s="23" t="s">
        <v>1048</v>
      </c>
      <c r="L23" s="24"/>
      <c r="M23" s="23"/>
    </row>
    <row r="24" spans="1:13" x14ac:dyDescent="0.25">
      <c r="A24" s="18">
        <v>19</v>
      </c>
      <c r="B24" s="19">
        <v>20</v>
      </c>
      <c r="C24" s="20">
        <v>560025</v>
      </c>
      <c r="D24" s="21" t="s">
        <v>1076</v>
      </c>
      <c r="E24" s="22" t="s">
        <v>1048</v>
      </c>
      <c r="F24" s="22" t="s">
        <v>1048</v>
      </c>
      <c r="G24" s="23" t="s">
        <v>1048</v>
      </c>
      <c r="H24" s="23"/>
      <c r="I24" s="23" t="s">
        <v>1048</v>
      </c>
      <c r="J24" s="24"/>
      <c r="K24" s="23" t="s">
        <v>1048</v>
      </c>
      <c r="L24" s="24"/>
      <c r="M24" s="23"/>
    </row>
    <row r="25" spans="1:13" ht="22.5" x14ac:dyDescent="0.25">
      <c r="A25" s="18">
        <v>20</v>
      </c>
      <c r="B25" s="19">
        <v>21</v>
      </c>
      <c r="C25" s="20" t="s">
        <v>1077</v>
      </c>
      <c r="D25" s="21" t="s">
        <v>1078</v>
      </c>
      <c r="E25" s="22" t="s">
        <v>1048</v>
      </c>
      <c r="F25" s="22" t="s">
        <v>1048</v>
      </c>
      <c r="G25" s="23" t="s">
        <v>1048</v>
      </c>
      <c r="H25" s="23" t="s">
        <v>1048</v>
      </c>
      <c r="I25" s="23" t="s">
        <v>1048</v>
      </c>
      <c r="J25" s="24"/>
      <c r="K25" s="23" t="s">
        <v>1048</v>
      </c>
      <c r="L25" s="24"/>
      <c r="M25" s="23"/>
    </row>
    <row r="26" spans="1:13" x14ac:dyDescent="0.25">
      <c r="A26" s="18">
        <v>21</v>
      </c>
      <c r="B26" s="19">
        <v>22</v>
      </c>
      <c r="C26" s="20" t="s">
        <v>1079</v>
      </c>
      <c r="D26" s="21" t="s">
        <v>1080</v>
      </c>
      <c r="E26" s="22"/>
      <c r="F26" s="22" t="s">
        <v>1048</v>
      </c>
      <c r="G26" s="23" t="s">
        <v>1048</v>
      </c>
      <c r="H26" s="23"/>
      <c r="I26" s="23" t="s">
        <v>1048</v>
      </c>
      <c r="J26" s="24"/>
      <c r="K26" s="23" t="s">
        <v>1048</v>
      </c>
      <c r="L26" s="24"/>
      <c r="M26" s="23"/>
    </row>
    <row r="27" spans="1:13" s="6" customFormat="1" x14ac:dyDescent="0.25">
      <c r="A27" s="18">
        <v>22</v>
      </c>
      <c r="B27" s="19">
        <v>24</v>
      </c>
      <c r="C27" s="19">
        <v>560218</v>
      </c>
      <c r="D27" s="26" t="s">
        <v>1081</v>
      </c>
      <c r="E27" s="22"/>
      <c r="F27" s="22"/>
      <c r="G27" s="23"/>
      <c r="H27" s="23"/>
      <c r="I27" s="23" t="s">
        <v>1048</v>
      </c>
      <c r="J27" s="24" t="s">
        <v>1048</v>
      </c>
      <c r="K27" s="23"/>
      <c r="L27" s="24"/>
      <c r="M27" s="23"/>
    </row>
    <row r="28" spans="1:13" x14ac:dyDescent="0.25">
      <c r="A28" s="18">
        <v>23</v>
      </c>
      <c r="B28" s="19">
        <v>25</v>
      </c>
      <c r="C28" s="20" t="s">
        <v>1082</v>
      </c>
      <c r="D28" s="21" t="s">
        <v>1083</v>
      </c>
      <c r="E28" s="22"/>
      <c r="F28" s="22"/>
      <c r="G28" s="23"/>
      <c r="H28" s="23"/>
      <c r="I28" s="23"/>
      <c r="J28" s="24"/>
      <c r="K28" s="23" t="s">
        <v>1048</v>
      </c>
      <c r="L28" s="24"/>
      <c r="M28" s="23"/>
    </row>
    <row r="29" spans="1:13" x14ac:dyDescent="0.25">
      <c r="A29" s="18">
        <v>24</v>
      </c>
      <c r="B29" s="19">
        <v>26</v>
      </c>
      <c r="C29" s="20" t="s">
        <v>1084</v>
      </c>
      <c r="D29" s="21" t="s">
        <v>5701</v>
      </c>
      <c r="E29" s="22"/>
      <c r="F29" s="22"/>
      <c r="G29" s="23"/>
      <c r="H29" s="23"/>
      <c r="I29" s="23"/>
      <c r="J29" s="24"/>
      <c r="K29" s="23"/>
      <c r="L29" s="24"/>
      <c r="M29" s="23" t="s">
        <v>1048</v>
      </c>
    </row>
    <row r="30" spans="1:13" x14ac:dyDescent="0.25">
      <c r="A30" s="18">
        <v>25</v>
      </c>
      <c r="B30" s="19">
        <v>27</v>
      </c>
      <c r="C30" s="20" t="s">
        <v>1085</v>
      </c>
      <c r="D30" s="21" t="s">
        <v>1086</v>
      </c>
      <c r="E30" s="22"/>
      <c r="F30" s="22" t="s">
        <v>1048</v>
      </c>
      <c r="G30" s="23" t="s">
        <v>1048</v>
      </c>
      <c r="H30" s="23" t="s">
        <v>1048</v>
      </c>
      <c r="I30" s="23" t="s">
        <v>1048</v>
      </c>
      <c r="J30" s="24" t="s">
        <v>1048</v>
      </c>
      <c r="K30" s="23" t="s">
        <v>1048</v>
      </c>
      <c r="L30" s="24" t="s">
        <v>1048</v>
      </c>
      <c r="M30" s="23"/>
    </row>
    <row r="31" spans="1:13" x14ac:dyDescent="0.25">
      <c r="A31" s="18">
        <v>26</v>
      </c>
      <c r="B31" s="19">
        <v>28</v>
      </c>
      <c r="C31" s="20" t="s">
        <v>1087</v>
      </c>
      <c r="D31" s="21" t="s">
        <v>1088</v>
      </c>
      <c r="E31" s="27"/>
      <c r="F31" s="22" t="s">
        <v>1048</v>
      </c>
      <c r="G31" s="23" t="s">
        <v>1048</v>
      </c>
      <c r="H31" s="23" t="s">
        <v>1048</v>
      </c>
      <c r="I31" s="23" t="s">
        <v>1048</v>
      </c>
      <c r="J31" s="24" t="s">
        <v>1048</v>
      </c>
      <c r="K31" s="23" t="s">
        <v>1048</v>
      </c>
      <c r="L31" s="24"/>
      <c r="M31" s="23"/>
    </row>
    <row r="32" spans="1:13" x14ac:dyDescent="0.25">
      <c r="A32" s="18">
        <v>27</v>
      </c>
      <c r="B32" s="19">
        <v>29</v>
      </c>
      <c r="C32" s="20" t="s">
        <v>1089</v>
      </c>
      <c r="D32" s="21" t="s">
        <v>1090</v>
      </c>
      <c r="E32" s="22" t="s">
        <v>1048</v>
      </c>
      <c r="F32" s="22" t="s">
        <v>1048</v>
      </c>
      <c r="G32" s="23" t="s">
        <v>1048</v>
      </c>
      <c r="H32" s="23" t="s">
        <v>1048</v>
      </c>
      <c r="I32" s="23" t="s">
        <v>1048</v>
      </c>
      <c r="J32" s="24" t="s">
        <v>1048</v>
      </c>
      <c r="K32" s="23" t="s">
        <v>1048</v>
      </c>
      <c r="L32" s="24" t="s">
        <v>1048</v>
      </c>
      <c r="M32" s="23"/>
    </row>
    <row r="33" spans="1:13" x14ac:dyDescent="0.25">
      <c r="A33" s="18">
        <v>28</v>
      </c>
      <c r="B33" s="19">
        <v>30</v>
      </c>
      <c r="C33" s="20" t="s">
        <v>1091</v>
      </c>
      <c r="D33" s="21" t="s">
        <v>1092</v>
      </c>
      <c r="E33" s="22" t="s">
        <v>1048</v>
      </c>
      <c r="F33" s="22" t="s">
        <v>1048</v>
      </c>
      <c r="G33" s="23" t="s">
        <v>1048</v>
      </c>
      <c r="H33" s="23" t="s">
        <v>1048</v>
      </c>
      <c r="I33" s="23" t="s">
        <v>1048</v>
      </c>
      <c r="J33" s="24" t="s">
        <v>1048</v>
      </c>
      <c r="K33" s="23" t="s">
        <v>1048</v>
      </c>
      <c r="L33" s="24" t="s">
        <v>1048</v>
      </c>
      <c r="M33" s="23"/>
    </row>
    <row r="34" spans="1:13" x14ac:dyDescent="0.25">
      <c r="A34" s="18">
        <v>29</v>
      </c>
      <c r="B34" s="19">
        <v>31</v>
      </c>
      <c r="C34" s="20" t="s">
        <v>1093</v>
      </c>
      <c r="D34" s="21" t="s">
        <v>1094</v>
      </c>
      <c r="E34" s="22"/>
      <c r="F34" s="22" t="s">
        <v>1048</v>
      </c>
      <c r="G34" s="23" t="s">
        <v>1048</v>
      </c>
      <c r="H34" s="23" t="s">
        <v>1048</v>
      </c>
      <c r="I34" s="23" t="s">
        <v>1048</v>
      </c>
      <c r="J34" s="24"/>
      <c r="K34" s="23" t="s">
        <v>1048</v>
      </c>
      <c r="L34" s="24"/>
      <c r="M34" s="23"/>
    </row>
    <row r="35" spans="1:13" s="6" customFormat="1" x14ac:dyDescent="0.25">
      <c r="A35" s="18">
        <v>30</v>
      </c>
      <c r="B35" s="19">
        <v>33</v>
      </c>
      <c r="C35" s="20" t="s">
        <v>1095</v>
      </c>
      <c r="D35" s="21" t="s">
        <v>1096</v>
      </c>
      <c r="E35" s="22"/>
      <c r="F35" s="22"/>
      <c r="G35" s="23"/>
      <c r="H35" s="23"/>
      <c r="I35" s="23" t="s">
        <v>1048</v>
      </c>
      <c r="J35" s="24" t="s">
        <v>1048</v>
      </c>
      <c r="K35" s="23"/>
      <c r="L35" s="24"/>
      <c r="M35" s="23"/>
    </row>
    <row r="36" spans="1:13" x14ac:dyDescent="0.25">
      <c r="A36" s="18">
        <v>31</v>
      </c>
      <c r="B36" s="19">
        <v>34</v>
      </c>
      <c r="C36" s="20" t="s">
        <v>1097</v>
      </c>
      <c r="D36" s="21" t="s">
        <v>1098</v>
      </c>
      <c r="E36" s="22"/>
      <c r="F36" s="22"/>
      <c r="G36" s="23"/>
      <c r="H36" s="23"/>
      <c r="I36" s="23"/>
      <c r="J36" s="28"/>
      <c r="K36" s="23"/>
      <c r="L36" s="24"/>
      <c r="M36" s="23" t="s">
        <v>1048</v>
      </c>
    </row>
    <row r="37" spans="1:13" x14ac:dyDescent="0.25">
      <c r="A37" s="18">
        <v>32</v>
      </c>
      <c r="B37" s="19">
        <v>35</v>
      </c>
      <c r="C37" s="19" t="s">
        <v>1099</v>
      </c>
      <c r="D37" s="21" t="s">
        <v>1100</v>
      </c>
      <c r="E37" s="22" t="s">
        <v>1048</v>
      </c>
      <c r="F37" s="22" t="s">
        <v>1048</v>
      </c>
      <c r="G37" s="23" t="s">
        <v>1048</v>
      </c>
      <c r="H37" s="23" t="s">
        <v>1048</v>
      </c>
      <c r="I37" s="25" t="s">
        <v>1048</v>
      </c>
      <c r="J37" s="24" t="s">
        <v>1048</v>
      </c>
      <c r="K37" s="23" t="s">
        <v>1048</v>
      </c>
      <c r="L37" s="24" t="s">
        <v>1048</v>
      </c>
      <c r="M37" s="23" t="s">
        <v>1048</v>
      </c>
    </row>
    <row r="38" spans="1:13" x14ac:dyDescent="0.25">
      <c r="A38" s="18">
        <v>33</v>
      </c>
      <c r="B38" s="19">
        <v>37</v>
      </c>
      <c r="C38" s="20" t="s">
        <v>1101</v>
      </c>
      <c r="D38" s="21" t="s">
        <v>1102</v>
      </c>
      <c r="E38" s="22"/>
      <c r="F38" s="22" t="s">
        <v>1048</v>
      </c>
      <c r="G38" s="23" t="s">
        <v>1048</v>
      </c>
      <c r="H38" s="23" t="s">
        <v>1048</v>
      </c>
      <c r="I38" s="23" t="s">
        <v>1048</v>
      </c>
      <c r="J38" s="24"/>
      <c r="K38" s="23" t="s">
        <v>1048</v>
      </c>
      <c r="L38" s="24"/>
      <c r="M38" s="23"/>
    </row>
    <row r="39" spans="1:13" s="6" customFormat="1" x14ac:dyDescent="0.25">
      <c r="A39" s="18">
        <v>34</v>
      </c>
      <c r="B39" s="19">
        <v>38</v>
      </c>
      <c r="C39" s="20" t="s">
        <v>1103</v>
      </c>
      <c r="D39" s="21" t="s">
        <v>1104</v>
      </c>
      <c r="E39" s="22"/>
      <c r="F39" s="22"/>
      <c r="G39" s="23"/>
      <c r="H39" s="23"/>
      <c r="I39" s="23" t="s">
        <v>1048</v>
      </c>
      <c r="J39" s="24" t="s">
        <v>1048</v>
      </c>
      <c r="K39" s="23"/>
      <c r="L39" s="24"/>
      <c r="M39" s="23"/>
    </row>
    <row r="40" spans="1:13" x14ac:dyDescent="0.25">
      <c r="A40" s="18">
        <v>35</v>
      </c>
      <c r="B40" s="19">
        <v>40</v>
      </c>
      <c r="C40" s="20" t="s">
        <v>1105</v>
      </c>
      <c r="D40" s="21" t="s">
        <v>1106</v>
      </c>
      <c r="E40" s="22"/>
      <c r="F40" s="22" t="s">
        <v>1048</v>
      </c>
      <c r="G40" s="23" t="s">
        <v>1048</v>
      </c>
      <c r="H40" s="23" t="s">
        <v>1048</v>
      </c>
      <c r="I40" s="23" t="s">
        <v>1048</v>
      </c>
      <c r="J40" s="24" t="s">
        <v>1048</v>
      </c>
      <c r="K40" s="23" t="s">
        <v>1048</v>
      </c>
      <c r="L40" s="24" t="s">
        <v>1048</v>
      </c>
      <c r="M40" s="23" t="s">
        <v>1048</v>
      </c>
    </row>
    <row r="41" spans="1:13" x14ac:dyDescent="0.25">
      <c r="A41" s="18">
        <v>36</v>
      </c>
      <c r="B41" s="19">
        <v>43</v>
      </c>
      <c r="C41" s="20" t="s">
        <v>1107</v>
      </c>
      <c r="D41" s="21" t="s">
        <v>1108</v>
      </c>
      <c r="E41" s="22"/>
      <c r="F41" s="22" t="s">
        <v>1048</v>
      </c>
      <c r="G41" s="23" t="s">
        <v>1048</v>
      </c>
      <c r="H41" s="23" t="s">
        <v>1048</v>
      </c>
      <c r="I41" s="23" t="s">
        <v>1048</v>
      </c>
      <c r="J41" s="24" t="s">
        <v>1048</v>
      </c>
      <c r="K41" s="23" t="s">
        <v>1048</v>
      </c>
      <c r="L41" s="24"/>
      <c r="M41" s="23" t="s">
        <v>1048</v>
      </c>
    </row>
    <row r="42" spans="1:13" x14ac:dyDescent="0.25">
      <c r="A42" s="18">
        <v>37</v>
      </c>
      <c r="B42" s="19">
        <v>45</v>
      </c>
      <c r="C42" s="20" t="s">
        <v>1109</v>
      </c>
      <c r="D42" s="21" t="s">
        <v>1110</v>
      </c>
      <c r="E42" s="22"/>
      <c r="F42" s="22" t="s">
        <v>1048</v>
      </c>
      <c r="G42" s="23" t="s">
        <v>1048</v>
      </c>
      <c r="H42" s="23" t="s">
        <v>1048</v>
      </c>
      <c r="I42" s="23" t="s">
        <v>1048</v>
      </c>
      <c r="J42" s="24" t="s">
        <v>1048</v>
      </c>
      <c r="K42" s="23" t="s">
        <v>1048</v>
      </c>
      <c r="L42" s="24" t="s">
        <v>1048</v>
      </c>
      <c r="M42" s="23" t="s">
        <v>1048</v>
      </c>
    </row>
    <row r="43" spans="1:13" x14ac:dyDescent="0.25">
      <c r="A43" s="18">
        <v>38</v>
      </c>
      <c r="B43" s="19">
        <v>46</v>
      </c>
      <c r="C43" s="20" t="s">
        <v>1111</v>
      </c>
      <c r="D43" s="21" t="s">
        <v>1112</v>
      </c>
      <c r="E43" s="22"/>
      <c r="F43" s="22"/>
      <c r="G43" s="23"/>
      <c r="H43" s="23"/>
      <c r="I43" s="23" t="s">
        <v>1048</v>
      </c>
      <c r="J43" s="24" t="s">
        <v>1048</v>
      </c>
      <c r="K43" s="23"/>
      <c r="L43" s="24"/>
      <c r="M43" s="23"/>
    </row>
    <row r="44" spans="1:13" x14ac:dyDescent="0.25">
      <c r="A44" s="18">
        <v>39</v>
      </c>
      <c r="B44" s="19">
        <v>47</v>
      </c>
      <c r="C44" s="19" t="s">
        <v>1113</v>
      </c>
      <c r="D44" s="29" t="s">
        <v>1114</v>
      </c>
      <c r="E44" s="22" t="s">
        <v>1048</v>
      </c>
      <c r="F44" s="22" t="s">
        <v>1048</v>
      </c>
      <c r="G44" s="23" t="s">
        <v>1048</v>
      </c>
      <c r="H44" s="23" t="s">
        <v>1048</v>
      </c>
      <c r="I44" s="23" t="s">
        <v>1048</v>
      </c>
      <c r="J44" s="24" t="s">
        <v>1048</v>
      </c>
      <c r="K44" s="23" t="s">
        <v>1048</v>
      </c>
      <c r="L44" s="24" t="s">
        <v>1048</v>
      </c>
      <c r="M44" s="23" t="s">
        <v>1048</v>
      </c>
    </row>
    <row r="45" spans="1:13" x14ac:dyDescent="0.25">
      <c r="A45" s="18">
        <v>40</v>
      </c>
      <c r="B45" s="19">
        <v>50</v>
      </c>
      <c r="C45" s="20" t="s">
        <v>1115</v>
      </c>
      <c r="D45" s="21" t="s">
        <v>1116</v>
      </c>
      <c r="E45" s="22"/>
      <c r="F45" s="22" t="s">
        <v>1048</v>
      </c>
      <c r="G45" s="23" t="s">
        <v>1048</v>
      </c>
      <c r="H45" s="23" t="s">
        <v>1048</v>
      </c>
      <c r="I45" s="23" t="s">
        <v>1048</v>
      </c>
      <c r="J45" s="24" t="s">
        <v>1048</v>
      </c>
      <c r="K45" s="23" t="s">
        <v>1048</v>
      </c>
      <c r="L45" s="24" t="s">
        <v>1048</v>
      </c>
      <c r="M45" s="23" t="s">
        <v>1048</v>
      </c>
    </row>
    <row r="46" spans="1:13" x14ac:dyDescent="0.25">
      <c r="A46" s="18">
        <v>41</v>
      </c>
      <c r="B46" s="19">
        <v>51</v>
      </c>
      <c r="C46" s="20" t="s">
        <v>1117</v>
      </c>
      <c r="D46" s="21" t="s">
        <v>1118</v>
      </c>
      <c r="E46" s="22"/>
      <c r="F46" s="22" t="s">
        <v>1048</v>
      </c>
      <c r="G46" s="23" t="s">
        <v>1048</v>
      </c>
      <c r="H46" s="23" t="s">
        <v>1048</v>
      </c>
      <c r="I46" s="23" t="s">
        <v>1048</v>
      </c>
      <c r="J46" s="24" t="s">
        <v>1048</v>
      </c>
      <c r="K46" s="23" t="s">
        <v>1048</v>
      </c>
      <c r="L46" s="24" t="s">
        <v>1048</v>
      </c>
      <c r="M46" s="23" t="s">
        <v>1048</v>
      </c>
    </row>
    <row r="47" spans="1:13" x14ac:dyDescent="0.25">
      <c r="A47" s="18">
        <v>42</v>
      </c>
      <c r="B47" s="19">
        <v>52</v>
      </c>
      <c r="C47" s="20" t="s">
        <v>1119</v>
      </c>
      <c r="D47" s="21" t="s">
        <v>1120</v>
      </c>
      <c r="E47" s="22"/>
      <c r="F47" s="22" t="s">
        <v>1048</v>
      </c>
      <c r="G47" s="23" t="s">
        <v>1048</v>
      </c>
      <c r="H47" s="23" t="s">
        <v>1048</v>
      </c>
      <c r="I47" s="23" t="s">
        <v>1048</v>
      </c>
      <c r="J47" s="24" t="s">
        <v>1048</v>
      </c>
      <c r="K47" s="23" t="s">
        <v>1048</v>
      </c>
      <c r="L47" s="24" t="s">
        <v>1048</v>
      </c>
      <c r="M47" s="23" t="s">
        <v>1048</v>
      </c>
    </row>
    <row r="48" spans="1:13" x14ac:dyDescent="0.25">
      <c r="A48" s="18">
        <v>43</v>
      </c>
      <c r="B48" s="19">
        <v>53</v>
      </c>
      <c r="C48" s="20" t="s">
        <v>1121</v>
      </c>
      <c r="D48" s="21" t="s">
        <v>1122</v>
      </c>
      <c r="E48" s="22"/>
      <c r="F48" s="22" t="s">
        <v>1048</v>
      </c>
      <c r="G48" s="23" t="s">
        <v>1048</v>
      </c>
      <c r="H48" s="23" t="s">
        <v>1048</v>
      </c>
      <c r="I48" s="23" t="s">
        <v>1048</v>
      </c>
      <c r="J48" s="24" t="s">
        <v>1048</v>
      </c>
      <c r="K48" s="23" t="s">
        <v>1048</v>
      </c>
      <c r="L48" s="24" t="s">
        <v>1048</v>
      </c>
      <c r="M48" s="23" t="s">
        <v>1048</v>
      </c>
    </row>
    <row r="49" spans="1:13" x14ac:dyDescent="0.25">
      <c r="A49" s="18">
        <v>44</v>
      </c>
      <c r="B49" s="19">
        <v>54</v>
      </c>
      <c r="C49" s="20" t="s">
        <v>1123</v>
      </c>
      <c r="D49" s="21" t="s">
        <v>1124</v>
      </c>
      <c r="E49" s="22"/>
      <c r="F49" s="22" t="s">
        <v>1048</v>
      </c>
      <c r="G49" s="23" t="s">
        <v>1048</v>
      </c>
      <c r="H49" s="23" t="s">
        <v>1048</v>
      </c>
      <c r="I49" s="23" t="s">
        <v>1048</v>
      </c>
      <c r="J49" s="24" t="s">
        <v>1048</v>
      </c>
      <c r="K49" s="23" t="s">
        <v>1048</v>
      </c>
      <c r="L49" s="24" t="s">
        <v>1048</v>
      </c>
      <c r="M49" s="23" t="s">
        <v>1048</v>
      </c>
    </row>
    <row r="50" spans="1:13" x14ac:dyDescent="0.25">
      <c r="A50" s="18">
        <v>45</v>
      </c>
      <c r="B50" s="19">
        <v>55</v>
      </c>
      <c r="C50" s="20" t="s">
        <v>1125</v>
      </c>
      <c r="D50" s="21" t="s">
        <v>1126</v>
      </c>
      <c r="E50" s="22"/>
      <c r="F50" s="22" t="s">
        <v>1048</v>
      </c>
      <c r="G50" s="23" t="s">
        <v>1048</v>
      </c>
      <c r="H50" s="23" t="s">
        <v>1048</v>
      </c>
      <c r="I50" s="23" t="s">
        <v>1048</v>
      </c>
      <c r="J50" s="24" t="s">
        <v>1048</v>
      </c>
      <c r="K50" s="23" t="s">
        <v>1048</v>
      </c>
      <c r="L50" s="24" t="s">
        <v>1048</v>
      </c>
      <c r="M50" s="23" t="s">
        <v>1048</v>
      </c>
    </row>
    <row r="51" spans="1:13" x14ac:dyDescent="0.25">
      <c r="A51" s="18">
        <v>46</v>
      </c>
      <c r="B51" s="19">
        <v>56</v>
      </c>
      <c r="C51" s="20" t="s">
        <v>1127</v>
      </c>
      <c r="D51" s="21" t="s">
        <v>1128</v>
      </c>
      <c r="E51" s="22"/>
      <c r="F51" s="22" t="s">
        <v>1048</v>
      </c>
      <c r="G51" s="23" t="s">
        <v>1048</v>
      </c>
      <c r="H51" s="23" t="s">
        <v>1048</v>
      </c>
      <c r="I51" s="23" t="s">
        <v>1048</v>
      </c>
      <c r="J51" s="24" t="s">
        <v>1048</v>
      </c>
      <c r="K51" s="23" t="s">
        <v>1048</v>
      </c>
      <c r="L51" s="24" t="s">
        <v>1048</v>
      </c>
      <c r="M51" s="23" t="s">
        <v>1048</v>
      </c>
    </row>
    <row r="52" spans="1:13" x14ac:dyDescent="0.25">
      <c r="A52" s="18">
        <v>47</v>
      </c>
      <c r="B52" s="19">
        <v>57</v>
      </c>
      <c r="C52" s="20" t="s">
        <v>1129</v>
      </c>
      <c r="D52" s="21" t="s">
        <v>1130</v>
      </c>
      <c r="E52" s="22"/>
      <c r="F52" s="22" t="s">
        <v>1048</v>
      </c>
      <c r="G52" s="23" t="s">
        <v>1048</v>
      </c>
      <c r="H52" s="23" t="s">
        <v>1048</v>
      </c>
      <c r="I52" s="23" t="s">
        <v>1048</v>
      </c>
      <c r="J52" s="24" t="s">
        <v>1048</v>
      </c>
      <c r="K52" s="23" t="s">
        <v>1048</v>
      </c>
      <c r="L52" s="24" t="s">
        <v>1048</v>
      </c>
      <c r="M52" s="23" t="s">
        <v>1048</v>
      </c>
    </row>
    <row r="53" spans="1:13" x14ac:dyDescent="0.25">
      <c r="A53" s="18">
        <v>48</v>
      </c>
      <c r="B53" s="19">
        <v>58</v>
      </c>
      <c r="C53" s="20" t="s">
        <v>1131</v>
      </c>
      <c r="D53" s="21" t="s">
        <v>1132</v>
      </c>
      <c r="E53" s="22"/>
      <c r="F53" s="22" t="s">
        <v>1048</v>
      </c>
      <c r="G53" s="23" t="s">
        <v>1048</v>
      </c>
      <c r="H53" s="23" t="s">
        <v>1048</v>
      </c>
      <c r="I53" s="23" t="s">
        <v>1048</v>
      </c>
      <c r="J53" s="24" t="s">
        <v>1048</v>
      </c>
      <c r="K53" s="23" t="s">
        <v>1048</v>
      </c>
      <c r="L53" s="24" t="s">
        <v>1048</v>
      </c>
      <c r="M53" s="23" t="s">
        <v>1048</v>
      </c>
    </row>
    <row r="54" spans="1:13" x14ac:dyDescent="0.25">
      <c r="A54" s="18">
        <v>49</v>
      </c>
      <c r="B54" s="19">
        <v>59</v>
      </c>
      <c r="C54" s="20" t="s">
        <v>1133</v>
      </c>
      <c r="D54" s="21" t="s">
        <v>1134</v>
      </c>
      <c r="E54" s="22"/>
      <c r="F54" s="22" t="s">
        <v>1048</v>
      </c>
      <c r="G54" s="23" t="s">
        <v>1048</v>
      </c>
      <c r="H54" s="23" t="s">
        <v>1048</v>
      </c>
      <c r="I54" s="23" t="s">
        <v>1048</v>
      </c>
      <c r="J54" s="24" t="s">
        <v>1048</v>
      </c>
      <c r="K54" s="23" t="s">
        <v>1048</v>
      </c>
      <c r="L54" s="24" t="s">
        <v>1048</v>
      </c>
      <c r="M54" s="23" t="s">
        <v>1048</v>
      </c>
    </row>
    <row r="55" spans="1:13" x14ac:dyDescent="0.25">
      <c r="A55" s="18">
        <v>50</v>
      </c>
      <c r="B55" s="19">
        <v>60</v>
      </c>
      <c r="C55" s="20" t="s">
        <v>1135</v>
      </c>
      <c r="D55" s="21" t="s">
        <v>1136</v>
      </c>
      <c r="E55" s="22"/>
      <c r="F55" s="22" t="s">
        <v>1048</v>
      </c>
      <c r="G55" s="23" t="s">
        <v>1048</v>
      </c>
      <c r="H55" s="23" t="s">
        <v>1048</v>
      </c>
      <c r="I55" s="23" t="s">
        <v>1048</v>
      </c>
      <c r="J55" s="24" t="s">
        <v>1048</v>
      </c>
      <c r="K55" s="23" t="s">
        <v>1048</v>
      </c>
      <c r="L55" s="24" t="s">
        <v>1048</v>
      </c>
      <c r="M55" s="23" t="s">
        <v>1048</v>
      </c>
    </row>
    <row r="56" spans="1:13" x14ac:dyDescent="0.25">
      <c r="A56" s="18">
        <v>51</v>
      </c>
      <c r="B56" s="19">
        <v>61</v>
      </c>
      <c r="C56" s="20" t="s">
        <v>1137</v>
      </c>
      <c r="D56" s="21" t="s">
        <v>1138</v>
      </c>
      <c r="E56" s="22"/>
      <c r="F56" s="22" t="s">
        <v>1048</v>
      </c>
      <c r="G56" s="23" t="s">
        <v>1048</v>
      </c>
      <c r="H56" s="23" t="s">
        <v>1048</v>
      </c>
      <c r="I56" s="23" t="s">
        <v>1048</v>
      </c>
      <c r="J56" s="24" t="s">
        <v>1048</v>
      </c>
      <c r="K56" s="23" t="s">
        <v>1048</v>
      </c>
      <c r="L56" s="24" t="s">
        <v>1048</v>
      </c>
      <c r="M56" s="23" t="s">
        <v>1048</v>
      </c>
    </row>
    <row r="57" spans="1:13" x14ac:dyDescent="0.25">
      <c r="A57" s="18">
        <v>52</v>
      </c>
      <c r="B57" s="19">
        <v>62</v>
      </c>
      <c r="C57" s="20" t="s">
        <v>1139</v>
      </c>
      <c r="D57" s="21" t="s">
        <v>1140</v>
      </c>
      <c r="E57" s="22"/>
      <c r="F57" s="22" t="s">
        <v>1048</v>
      </c>
      <c r="G57" s="23" t="s">
        <v>1048</v>
      </c>
      <c r="H57" s="23" t="s">
        <v>1048</v>
      </c>
      <c r="I57" s="23" t="s">
        <v>1048</v>
      </c>
      <c r="J57" s="24" t="s">
        <v>1048</v>
      </c>
      <c r="K57" s="23" t="s">
        <v>1048</v>
      </c>
      <c r="L57" s="24" t="s">
        <v>1048</v>
      </c>
      <c r="M57" s="23"/>
    </row>
    <row r="58" spans="1:13" x14ac:dyDescent="0.25">
      <c r="A58" s="18">
        <v>53</v>
      </c>
      <c r="B58" s="19">
        <v>63</v>
      </c>
      <c r="C58" s="20" t="s">
        <v>1141</v>
      </c>
      <c r="D58" s="21" t="s">
        <v>1142</v>
      </c>
      <c r="E58" s="22"/>
      <c r="F58" s="22"/>
      <c r="G58" s="23"/>
      <c r="H58" s="23"/>
      <c r="I58" s="23"/>
      <c r="J58" s="24"/>
      <c r="K58" s="23"/>
      <c r="L58" s="24"/>
      <c r="M58" s="23" t="s">
        <v>1048</v>
      </c>
    </row>
    <row r="59" spans="1:13" x14ac:dyDescent="0.25">
      <c r="A59" s="18">
        <v>54</v>
      </c>
      <c r="B59" s="19">
        <v>64</v>
      </c>
      <c r="C59" s="20" t="s">
        <v>1143</v>
      </c>
      <c r="D59" s="21" t="s">
        <v>1144</v>
      </c>
      <c r="E59" s="22"/>
      <c r="F59" s="22" t="s">
        <v>1048</v>
      </c>
      <c r="G59" s="23" t="s">
        <v>1048</v>
      </c>
      <c r="H59" s="23" t="s">
        <v>1048</v>
      </c>
      <c r="I59" s="23" t="s">
        <v>1048</v>
      </c>
      <c r="J59" s="24" t="s">
        <v>1048</v>
      </c>
      <c r="K59" s="23" t="s">
        <v>1048</v>
      </c>
      <c r="L59" s="24" t="s">
        <v>1048</v>
      </c>
      <c r="M59" s="23" t="s">
        <v>1048</v>
      </c>
    </row>
    <row r="60" spans="1:13" x14ac:dyDescent="0.25">
      <c r="A60" s="18">
        <v>55</v>
      </c>
      <c r="B60" s="19">
        <v>65</v>
      </c>
      <c r="C60" s="20" t="s">
        <v>1145</v>
      </c>
      <c r="D60" s="21" t="s">
        <v>1146</v>
      </c>
      <c r="E60" s="22"/>
      <c r="F60" s="22" t="s">
        <v>1048</v>
      </c>
      <c r="G60" s="23" t="s">
        <v>1048</v>
      </c>
      <c r="H60" s="23" t="s">
        <v>1048</v>
      </c>
      <c r="I60" s="23" t="s">
        <v>1048</v>
      </c>
      <c r="J60" s="24" t="s">
        <v>1048</v>
      </c>
      <c r="K60" s="23" t="s">
        <v>1048</v>
      </c>
      <c r="L60" s="24" t="s">
        <v>1048</v>
      </c>
      <c r="M60" s="23" t="s">
        <v>1048</v>
      </c>
    </row>
    <row r="61" spans="1:13" x14ac:dyDescent="0.25">
      <c r="A61" s="18">
        <v>56</v>
      </c>
      <c r="B61" s="19">
        <v>66</v>
      </c>
      <c r="C61" s="20" t="s">
        <v>1147</v>
      </c>
      <c r="D61" s="21" t="s">
        <v>1148</v>
      </c>
      <c r="E61" s="22"/>
      <c r="F61" s="22" t="s">
        <v>1048</v>
      </c>
      <c r="G61" s="23" t="s">
        <v>1048</v>
      </c>
      <c r="H61" s="23" t="s">
        <v>1048</v>
      </c>
      <c r="I61" s="23" t="s">
        <v>1048</v>
      </c>
      <c r="J61" s="24" t="s">
        <v>1048</v>
      </c>
      <c r="K61" s="23" t="s">
        <v>1048</v>
      </c>
      <c r="L61" s="24" t="s">
        <v>1048</v>
      </c>
      <c r="M61" s="23" t="s">
        <v>1048</v>
      </c>
    </row>
    <row r="62" spans="1:13" x14ac:dyDescent="0.25">
      <c r="A62" s="18">
        <v>57</v>
      </c>
      <c r="B62" s="19">
        <v>67</v>
      </c>
      <c r="C62" s="20" t="s">
        <v>1149</v>
      </c>
      <c r="D62" s="21" t="s">
        <v>1150</v>
      </c>
      <c r="E62" s="22"/>
      <c r="F62" s="22" t="s">
        <v>1048</v>
      </c>
      <c r="G62" s="23" t="s">
        <v>1048</v>
      </c>
      <c r="H62" s="23" t="s">
        <v>1048</v>
      </c>
      <c r="I62" s="23" t="s">
        <v>1048</v>
      </c>
      <c r="J62" s="24" t="s">
        <v>1048</v>
      </c>
      <c r="K62" s="23" t="s">
        <v>1048</v>
      </c>
      <c r="L62" s="24" t="s">
        <v>1048</v>
      </c>
      <c r="M62" s="23" t="s">
        <v>1048</v>
      </c>
    </row>
    <row r="63" spans="1:13" x14ac:dyDescent="0.25">
      <c r="A63" s="18">
        <v>58</v>
      </c>
      <c r="B63" s="19">
        <v>68</v>
      </c>
      <c r="C63" s="20" t="s">
        <v>1151</v>
      </c>
      <c r="D63" s="21" t="s">
        <v>1152</v>
      </c>
      <c r="E63" s="22"/>
      <c r="F63" s="22" t="s">
        <v>1048</v>
      </c>
      <c r="G63" s="23" t="s">
        <v>1048</v>
      </c>
      <c r="H63" s="23" t="s">
        <v>1048</v>
      </c>
      <c r="I63" s="23" t="s">
        <v>1048</v>
      </c>
      <c r="J63" s="24" t="s">
        <v>1048</v>
      </c>
      <c r="K63" s="23" t="s">
        <v>1048</v>
      </c>
      <c r="L63" s="24" t="s">
        <v>1048</v>
      </c>
      <c r="M63" s="23" t="s">
        <v>1048</v>
      </c>
    </row>
    <row r="64" spans="1:13" x14ac:dyDescent="0.25">
      <c r="A64" s="18">
        <v>59</v>
      </c>
      <c r="B64" s="19">
        <v>69</v>
      </c>
      <c r="C64" s="20" t="s">
        <v>1153</v>
      </c>
      <c r="D64" s="21" t="s">
        <v>1154</v>
      </c>
      <c r="E64" s="22"/>
      <c r="F64" s="22" t="s">
        <v>1048</v>
      </c>
      <c r="G64" s="23" t="s">
        <v>1048</v>
      </c>
      <c r="H64" s="23" t="s">
        <v>1048</v>
      </c>
      <c r="I64" s="23" t="s">
        <v>1048</v>
      </c>
      <c r="J64" s="24" t="s">
        <v>1048</v>
      </c>
      <c r="K64" s="23" t="s">
        <v>1048</v>
      </c>
      <c r="L64" s="24" t="s">
        <v>1048</v>
      </c>
      <c r="M64" s="23" t="s">
        <v>1048</v>
      </c>
    </row>
    <row r="65" spans="1:13" x14ac:dyDescent="0.25">
      <c r="A65" s="18">
        <v>60</v>
      </c>
      <c r="B65" s="19">
        <v>70</v>
      </c>
      <c r="C65" s="20" t="s">
        <v>1155</v>
      </c>
      <c r="D65" s="21" t="s">
        <v>1156</v>
      </c>
      <c r="E65" s="22"/>
      <c r="F65" s="22" t="s">
        <v>1048</v>
      </c>
      <c r="G65" s="23" t="s">
        <v>1048</v>
      </c>
      <c r="H65" s="23" t="s">
        <v>1048</v>
      </c>
      <c r="I65" s="23" t="s">
        <v>1048</v>
      </c>
      <c r="J65" s="24" t="s">
        <v>1048</v>
      </c>
      <c r="K65" s="23" t="s">
        <v>1048</v>
      </c>
      <c r="L65" s="24" t="s">
        <v>1048</v>
      </c>
      <c r="M65" s="23" t="s">
        <v>1048</v>
      </c>
    </row>
    <row r="66" spans="1:13" x14ac:dyDescent="0.25">
      <c r="A66" s="18">
        <v>61</v>
      </c>
      <c r="B66" s="19">
        <v>71</v>
      </c>
      <c r="C66" s="20" t="s">
        <v>1157</v>
      </c>
      <c r="D66" s="21" t="s">
        <v>1158</v>
      </c>
      <c r="E66" s="22"/>
      <c r="F66" s="22" t="s">
        <v>1048</v>
      </c>
      <c r="G66" s="23" t="s">
        <v>1048</v>
      </c>
      <c r="H66" s="23" t="s">
        <v>1048</v>
      </c>
      <c r="I66" s="23" t="s">
        <v>1048</v>
      </c>
      <c r="J66" s="24" t="s">
        <v>1048</v>
      </c>
      <c r="K66" s="23" t="s">
        <v>1048</v>
      </c>
      <c r="L66" s="24" t="s">
        <v>1048</v>
      </c>
      <c r="M66" s="23" t="s">
        <v>1048</v>
      </c>
    </row>
    <row r="67" spans="1:13" x14ac:dyDescent="0.25">
      <c r="A67" s="18">
        <v>62</v>
      </c>
      <c r="B67" s="19">
        <v>72</v>
      </c>
      <c r="C67" s="20" t="s">
        <v>1159</v>
      </c>
      <c r="D67" s="21" t="s">
        <v>1160</v>
      </c>
      <c r="E67" s="22"/>
      <c r="F67" s="22" t="s">
        <v>1048</v>
      </c>
      <c r="G67" s="23" t="s">
        <v>1048</v>
      </c>
      <c r="H67" s="23" t="s">
        <v>1048</v>
      </c>
      <c r="I67" s="23" t="s">
        <v>1048</v>
      </c>
      <c r="J67" s="24" t="s">
        <v>1048</v>
      </c>
      <c r="K67" s="23" t="s">
        <v>1048</v>
      </c>
      <c r="L67" s="24" t="s">
        <v>1048</v>
      </c>
      <c r="M67" s="23" t="s">
        <v>1048</v>
      </c>
    </row>
    <row r="68" spans="1:13" x14ac:dyDescent="0.25">
      <c r="A68" s="18">
        <v>63</v>
      </c>
      <c r="B68" s="19">
        <v>73</v>
      </c>
      <c r="C68" s="20" t="s">
        <v>1161</v>
      </c>
      <c r="D68" s="21" t="s">
        <v>1162</v>
      </c>
      <c r="E68" s="22"/>
      <c r="F68" s="22" t="s">
        <v>1048</v>
      </c>
      <c r="G68" s="23" t="s">
        <v>1048</v>
      </c>
      <c r="H68" s="23" t="s">
        <v>1048</v>
      </c>
      <c r="I68" s="23" t="s">
        <v>1048</v>
      </c>
      <c r="J68" s="24" t="s">
        <v>1048</v>
      </c>
      <c r="K68" s="23" t="s">
        <v>1048</v>
      </c>
      <c r="L68" s="24" t="s">
        <v>1048</v>
      </c>
      <c r="M68" s="23" t="s">
        <v>1048</v>
      </c>
    </row>
    <row r="69" spans="1:13" x14ac:dyDescent="0.25">
      <c r="A69" s="18">
        <v>64</v>
      </c>
      <c r="B69" s="19">
        <v>74</v>
      </c>
      <c r="C69" s="20" t="s">
        <v>1163</v>
      </c>
      <c r="D69" s="21" t="s">
        <v>1164</v>
      </c>
      <c r="E69" s="22"/>
      <c r="F69" s="22" t="s">
        <v>1048</v>
      </c>
      <c r="G69" s="23" t="s">
        <v>1048</v>
      </c>
      <c r="H69" s="23" t="s">
        <v>1048</v>
      </c>
      <c r="I69" s="23" t="s">
        <v>1048</v>
      </c>
      <c r="J69" s="24" t="s">
        <v>1048</v>
      </c>
      <c r="K69" s="23" t="s">
        <v>1048</v>
      </c>
      <c r="L69" s="24" t="s">
        <v>1048</v>
      </c>
      <c r="M69" s="23" t="s">
        <v>1048</v>
      </c>
    </row>
    <row r="70" spans="1:13" x14ac:dyDescent="0.25">
      <c r="A70" s="18">
        <v>65</v>
      </c>
      <c r="B70" s="19">
        <v>75</v>
      </c>
      <c r="C70" s="20" t="s">
        <v>1165</v>
      </c>
      <c r="D70" s="21" t="s">
        <v>1166</v>
      </c>
      <c r="E70" s="22"/>
      <c r="F70" s="22" t="s">
        <v>1048</v>
      </c>
      <c r="G70" s="23" t="s">
        <v>1048</v>
      </c>
      <c r="H70" s="23" t="s">
        <v>1048</v>
      </c>
      <c r="I70" s="23" t="s">
        <v>1048</v>
      </c>
      <c r="J70" s="24" t="s">
        <v>1048</v>
      </c>
      <c r="K70" s="23" t="s">
        <v>1048</v>
      </c>
      <c r="L70" s="24" t="s">
        <v>1048</v>
      </c>
      <c r="M70" s="23" t="s">
        <v>1048</v>
      </c>
    </row>
    <row r="71" spans="1:13" x14ac:dyDescent="0.25">
      <c r="A71" s="18">
        <v>66</v>
      </c>
      <c r="B71" s="19">
        <v>76</v>
      </c>
      <c r="C71" s="20" t="s">
        <v>1167</v>
      </c>
      <c r="D71" s="21" t="s">
        <v>1168</v>
      </c>
      <c r="E71" s="22"/>
      <c r="F71" s="22" t="s">
        <v>1048</v>
      </c>
      <c r="G71" s="23" t="s">
        <v>1048</v>
      </c>
      <c r="H71" s="23" t="s">
        <v>1048</v>
      </c>
      <c r="I71" s="23" t="s">
        <v>1048</v>
      </c>
      <c r="J71" s="24" t="s">
        <v>1048</v>
      </c>
      <c r="K71" s="23" t="s">
        <v>1048</v>
      </c>
      <c r="L71" s="24" t="s">
        <v>1048</v>
      </c>
      <c r="M71" s="23" t="s">
        <v>1048</v>
      </c>
    </row>
    <row r="72" spans="1:13" x14ac:dyDescent="0.25">
      <c r="A72" s="18">
        <v>67</v>
      </c>
      <c r="B72" s="19">
        <v>77</v>
      </c>
      <c r="C72" s="20" t="s">
        <v>1169</v>
      </c>
      <c r="D72" s="21" t="s">
        <v>1170</v>
      </c>
      <c r="E72" s="22"/>
      <c r="F72" s="22" t="s">
        <v>1048</v>
      </c>
      <c r="G72" s="23" t="s">
        <v>1048</v>
      </c>
      <c r="H72" s="23" t="s">
        <v>1048</v>
      </c>
      <c r="I72" s="23" t="s">
        <v>1048</v>
      </c>
      <c r="J72" s="24" t="s">
        <v>1048</v>
      </c>
      <c r="K72" s="23" t="s">
        <v>1048</v>
      </c>
      <c r="L72" s="24" t="s">
        <v>1048</v>
      </c>
      <c r="M72" s="23" t="s">
        <v>1048</v>
      </c>
    </row>
    <row r="73" spans="1:13" x14ac:dyDescent="0.25">
      <c r="A73" s="18">
        <v>68</v>
      </c>
      <c r="B73" s="19">
        <v>78</v>
      </c>
      <c r="C73" s="20" t="s">
        <v>1171</v>
      </c>
      <c r="D73" s="21" t="s">
        <v>1172</v>
      </c>
      <c r="E73" s="22"/>
      <c r="F73" s="22" t="s">
        <v>1048</v>
      </c>
      <c r="G73" s="23" t="s">
        <v>1048</v>
      </c>
      <c r="H73" s="23" t="s">
        <v>1048</v>
      </c>
      <c r="I73" s="23" t="s">
        <v>1048</v>
      </c>
      <c r="J73" s="24" t="s">
        <v>1048</v>
      </c>
      <c r="K73" s="23" t="s">
        <v>1048</v>
      </c>
      <c r="L73" s="24" t="s">
        <v>1048</v>
      </c>
      <c r="M73" s="23" t="s">
        <v>1048</v>
      </c>
    </row>
    <row r="74" spans="1:13" x14ac:dyDescent="0.25">
      <c r="A74" s="18">
        <v>69</v>
      </c>
      <c r="B74" s="19">
        <v>79</v>
      </c>
      <c r="C74" s="20" t="s">
        <v>1173</v>
      </c>
      <c r="D74" s="21" t="s">
        <v>1174</v>
      </c>
      <c r="E74" s="22"/>
      <c r="F74" s="22" t="s">
        <v>1048</v>
      </c>
      <c r="G74" s="23" t="s">
        <v>1048</v>
      </c>
      <c r="H74" s="23" t="s">
        <v>1048</v>
      </c>
      <c r="I74" s="23" t="s">
        <v>1048</v>
      </c>
      <c r="J74" s="24" t="s">
        <v>1048</v>
      </c>
      <c r="K74" s="23" t="s">
        <v>1048</v>
      </c>
      <c r="L74" s="24" t="s">
        <v>1048</v>
      </c>
      <c r="M74" s="23" t="s">
        <v>1048</v>
      </c>
    </row>
    <row r="75" spans="1:13" x14ac:dyDescent="0.25">
      <c r="A75" s="18">
        <v>70</v>
      </c>
      <c r="B75" s="19">
        <v>80</v>
      </c>
      <c r="C75" s="20" t="s">
        <v>1175</v>
      </c>
      <c r="D75" s="21" t="s">
        <v>1176</v>
      </c>
      <c r="E75" s="22"/>
      <c r="F75" s="22" t="s">
        <v>1048</v>
      </c>
      <c r="G75" s="23" t="s">
        <v>1048</v>
      </c>
      <c r="H75" s="23" t="s">
        <v>1048</v>
      </c>
      <c r="I75" s="23" t="s">
        <v>1048</v>
      </c>
      <c r="J75" s="24" t="s">
        <v>1048</v>
      </c>
      <c r="K75" s="23" t="s">
        <v>1048</v>
      </c>
      <c r="L75" s="24" t="s">
        <v>1048</v>
      </c>
      <c r="M75" s="23" t="s">
        <v>1048</v>
      </c>
    </row>
    <row r="76" spans="1:13" x14ac:dyDescent="0.25">
      <c r="A76" s="18">
        <v>71</v>
      </c>
      <c r="B76" s="19">
        <v>81</v>
      </c>
      <c r="C76" s="20" t="s">
        <v>1177</v>
      </c>
      <c r="D76" s="21" t="s">
        <v>1178</v>
      </c>
      <c r="E76" s="22"/>
      <c r="F76" s="22" t="s">
        <v>1048</v>
      </c>
      <c r="G76" s="23" t="s">
        <v>1048</v>
      </c>
      <c r="H76" s="23" t="s">
        <v>1048</v>
      </c>
      <c r="I76" s="23" t="s">
        <v>1048</v>
      </c>
      <c r="J76" s="24" t="s">
        <v>1048</v>
      </c>
      <c r="K76" s="23" t="s">
        <v>1048</v>
      </c>
      <c r="L76" s="24" t="s">
        <v>1048</v>
      </c>
      <c r="M76" s="23" t="s">
        <v>1048</v>
      </c>
    </row>
    <row r="77" spans="1:13" x14ac:dyDescent="0.25">
      <c r="A77" s="18">
        <v>72</v>
      </c>
      <c r="B77" s="19">
        <v>82</v>
      </c>
      <c r="C77" s="20" t="s">
        <v>1179</v>
      </c>
      <c r="D77" s="21" t="s">
        <v>1180</v>
      </c>
      <c r="E77" s="22"/>
      <c r="F77" s="22" t="s">
        <v>1048</v>
      </c>
      <c r="G77" s="23" t="s">
        <v>1048</v>
      </c>
      <c r="H77" s="23" t="s">
        <v>1048</v>
      </c>
      <c r="I77" s="23" t="s">
        <v>1048</v>
      </c>
      <c r="J77" s="24" t="s">
        <v>1048</v>
      </c>
      <c r="K77" s="23" t="s">
        <v>1048</v>
      </c>
      <c r="L77" s="24" t="s">
        <v>1048</v>
      </c>
      <c r="M77" s="23" t="s">
        <v>1048</v>
      </c>
    </row>
    <row r="78" spans="1:13" x14ac:dyDescent="0.25">
      <c r="A78" s="18">
        <v>73</v>
      </c>
      <c r="B78" s="19">
        <v>83</v>
      </c>
      <c r="C78" s="20" t="s">
        <v>1181</v>
      </c>
      <c r="D78" s="21" t="s">
        <v>1182</v>
      </c>
      <c r="E78" s="22"/>
      <c r="F78" s="22" t="s">
        <v>1048</v>
      </c>
      <c r="G78" s="23" t="s">
        <v>1048</v>
      </c>
      <c r="H78" s="23" t="s">
        <v>1048</v>
      </c>
      <c r="I78" s="23" t="s">
        <v>1048</v>
      </c>
      <c r="J78" s="24" t="s">
        <v>1048</v>
      </c>
      <c r="K78" s="23" t="s">
        <v>1048</v>
      </c>
      <c r="L78" s="24" t="s">
        <v>1048</v>
      </c>
      <c r="M78" s="23" t="s">
        <v>1048</v>
      </c>
    </row>
    <row r="79" spans="1:13" x14ac:dyDescent="0.25">
      <c r="A79" s="18">
        <v>74</v>
      </c>
      <c r="B79" s="19">
        <v>84</v>
      </c>
      <c r="C79" s="20" t="s">
        <v>1183</v>
      </c>
      <c r="D79" s="21" t="s">
        <v>1184</v>
      </c>
      <c r="E79" s="22"/>
      <c r="F79" s="22"/>
      <c r="G79" s="23" t="s">
        <v>1048</v>
      </c>
      <c r="H79" s="23" t="s">
        <v>1048</v>
      </c>
      <c r="I79" s="23" t="s">
        <v>1048</v>
      </c>
      <c r="J79" s="24" t="s">
        <v>1048</v>
      </c>
      <c r="K79" s="23" t="s">
        <v>1048</v>
      </c>
      <c r="L79" s="24"/>
      <c r="M79" s="23"/>
    </row>
    <row r="80" spans="1:13" ht="22.5" x14ac:dyDescent="0.25">
      <c r="A80" s="18">
        <v>75</v>
      </c>
      <c r="B80" s="19">
        <v>85</v>
      </c>
      <c r="C80" s="20" t="s">
        <v>1185</v>
      </c>
      <c r="D80" s="21" t="s">
        <v>1186</v>
      </c>
      <c r="E80" s="22" t="s">
        <v>1048</v>
      </c>
      <c r="F80" s="22" t="s">
        <v>1048</v>
      </c>
      <c r="G80" s="23" t="s">
        <v>1048</v>
      </c>
      <c r="H80" s="23" t="s">
        <v>1048</v>
      </c>
      <c r="I80" s="23" t="s">
        <v>1048</v>
      </c>
      <c r="J80" s="24" t="s">
        <v>1048</v>
      </c>
      <c r="K80" s="23" t="s">
        <v>1048</v>
      </c>
      <c r="L80" s="24"/>
      <c r="M80" s="23"/>
    </row>
    <row r="81" spans="1:13" x14ac:dyDescent="0.25">
      <c r="A81" s="18">
        <v>76</v>
      </c>
      <c r="B81" s="19">
        <v>86</v>
      </c>
      <c r="C81" s="20" t="s">
        <v>1187</v>
      </c>
      <c r="D81" s="21" t="s">
        <v>1188</v>
      </c>
      <c r="E81" s="22"/>
      <c r="F81" s="22" t="s">
        <v>1048</v>
      </c>
      <c r="G81" s="23" t="s">
        <v>1048</v>
      </c>
      <c r="H81" s="23" t="s">
        <v>1048</v>
      </c>
      <c r="I81" s="23" t="s">
        <v>1048</v>
      </c>
      <c r="J81" s="24" t="s">
        <v>1048</v>
      </c>
      <c r="K81" s="23" t="s">
        <v>1048</v>
      </c>
      <c r="L81" s="24"/>
      <c r="M81" s="23"/>
    </row>
    <row r="82" spans="1:13" x14ac:dyDescent="0.25">
      <c r="A82" s="18">
        <v>77</v>
      </c>
      <c r="B82" s="19">
        <v>87</v>
      </c>
      <c r="C82" s="20" t="s">
        <v>1189</v>
      </c>
      <c r="D82" s="21" t="s">
        <v>1190</v>
      </c>
      <c r="E82" s="22"/>
      <c r="F82" s="22"/>
      <c r="G82" s="23" t="s">
        <v>1048</v>
      </c>
      <c r="H82" s="23" t="s">
        <v>1048</v>
      </c>
      <c r="I82" s="23" t="s">
        <v>1048</v>
      </c>
      <c r="J82" s="24" t="s">
        <v>1048</v>
      </c>
      <c r="K82" s="23" t="s">
        <v>1048</v>
      </c>
      <c r="L82" s="24"/>
      <c r="M82" s="23"/>
    </row>
    <row r="83" spans="1:13" x14ac:dyDescent="0.25">
      <c r="A83" s="18">
        <v>78</v>
      </c>
      <c r="B83" s="19">
        <v>88</v>
      </c>
      <c r="C83" s="20" t="s">
        <v>1191</v>
      </c>
      <c r="D83" s="21" t="s">
        <v>1192</v>
      </c>
      <c r="E83" s="22"/>
      <c r="F83" s="22"/>
      <c r="G83" s="23" t="s">
        <v>1048</v>
      </c>
      <c r="H83" s="23" t="s">
        <v>1048</v>
      </c>
      <c r="I83" s="23" t="s">
        <v>1048</v>
      </c>
      <c r="J83" s="24" t="s">
        <v>1048</v>
      </c>
      <c r="K83" s="23" t="s">
        <v>1048</v>
      </c>
      <c r="L83" s="24"/>
      <c r="M83" s="23"/>
    </row>
    <row r="84" spans="1:13" s="6" customFormat="1" ht="22.5" x14ac:dyDescent="0.25">
      <c r="A84" s="18">
        <v>79</v>
      </c>
      <c r="B84" s="19">
        <v>89</v>
      </c>
      <c r="C84" s="20" t="s">
        <v>1193</v>
      </c>
      <c r="D84" s="21" t="s">
        <v>1194</v>
      </c>
      <c r="E84" s="22"/>
      <c r="F84" s="22"/>
      <c r="G84" s="23"/>
      <c r="H84" s="23"/>
      <c r="I84" s="23"/>
      <c r="J84" s="24"/>
      <c r="K84" s="23"/>
      <c r="L84" s="24"/>
      <c r="M84" s="23"/>
    </row>
    <row r="85" spans="1:13" x14ac:dyDescent="0.25">
      <c r="A85" s="18">
        <v>80</v>
      </c>
      <c r="B85" s="30">
        <v>92</v>
      </c>
      <c r="C85" s="31" t="s">
        <v>1195</v>
      </c>
      <c r="D85" s="21" t="s">
        <v>1196</v>
      </c>
      <c r="E85" s="22"/>
      <c r="F85" s="22" t="s">
        <v>1048</v>
      </c>
      <c r="G85" s="23" t="s">
        <v>1048</v>
      </c>
      <c r="H85" s="23"/>
      <c r="I85" s="23"/>
      <c r="J85" s="24"/>
      <c r="K85" s="23"/>
      <c r="L85" s="24"/>
      <c r="M85" s="23"/>
    </row>
    <row r="86" spans="1:13" ht="22.5" x14ac:dyDescent="0.25">
      <c r="A86" s="18">
        <v>81</v>
      </c>
      <c r="B86" s="30">
        <v>94</v>
      </c>
      <c r="C86" s="20" t="s">
        <v>1197</v>
      </c>
      <c r="D86" s="21" t="s">
        <v>1198</v>
      </c>
      <c r="E86" s="22"/>
      <c r="F86" s="22"/>
      <c r="G86" s="23" t="s">
        <v>1048</v>
      </c>
      <c r="H86" s="23" t="s">
        <v>1048</v>
      </c>
      <c r="I86" s="23" t="s">
        <v>1048</v>
      </c>
      <c r="J86" s="24"/>
      <c r="K86" s="23" t="s">
        <v>1048</v>
      </c>
      <c r="L86" s="24"/>
      <c r="M86" s="23"/>
    </row>
    <row r="87" spans="1:13" x14ac:dyDescent="0.25">
      <c r="A87" s="18">
        <v>82</v>
      </c>
      <c r="B87" s="30">
        <v>95</v>
      </c>
      <c r="C87" s="20" t="s">
        <v>1199</v>
      </c>
      <c r="D87" s="21" t="s">
        <v>1200</v>
      </c>
      <c r="E87" s="22"/>
      <c r="F87" s="22"/>
      <c r="G87" s="23" t="s">
        <v>1048</v>
      </c>
      <c r="H87" s="23" t="s">
        <v>1048</v>
      </c>
      <c r="I87" s="23" t="s">
        <v>1048</v>
      </c>
      <c r="J87" s="24" t="s">
        <v>1048</v>
      </c>
      <c r="K87" s="23" t="s">
        <v>1048</v>
      </c>
      <c r="L87" s="24"/>
      <c r="M87" s="23"/>
    </row>
    <row r="88" spans="1:13" ht="22.5" x14ac:dyDescent="0.25">
      <c r="A88" s="18">
        <v>83</v>
      </c>
      <c r="B88" s="19">
        <v>96</v>
      </c>
      <c r="C88" s="20" t="s">
        <v>1201</v>
      </c>
      <c r="D88" s="21" t="s">
        <v>1202</v>
      </c>
      <c r="E88" s="22"/>
      <c r="F88" s="22"/>
      <c r="G88" s="23" t="s">
        <v>1048</v>
      </c>
      <c r="H88" s="23" t="s">
        <v>1048</v>
      </c>
      <c r="I88" s="23" t="s">
        <v>1048</v>
      </c>
      <c r="J88" s="24" t="s">
        <v>1048</v>
      </c>
      <c r="K88" s="23" t="s">
        <v>1048</v>
      </c>
      <c r="L88" s="24"/>
      <c r="M88" s="23"/>
    </row>
    <row r="89" spans="1:13" ht="22.5" x14ac:dyDescent="0.25">
      <c r="A89" s="18">
        <v>84</v>
      </c>
      <c r="B89" s="19">
        <v>98</v>
      </c>
      <c r="C89" s="20" t="s">
        <v>1203</v>
      </c>
      <c r="D89" s="21" t="s">
        <v>1204</v>
      </c>
      <c r="E89" s="22"/>
      <c r="F89" s="22"/>
      <c r="G89" s="23" t="s">
        <v>1048</v>
      </c>
      <c r="H89" s="23"/>
      <c r="I89" s="23" t="s">
        <v>1048</v>
      </c>
      <c r="J89" s="24"/>
      <c r="K89" s="23"/>
      <c r="L89" s="24"/>
      <c r="M89" s="23"/>
    </row>
    <row r="90" spans="1:13" x14ac:dyDescent="0.25">
      <c r="A90" s="18">
        <v>85</v>
      </c>
      <c r="B90" s="30">
        <v>99</v>
      </c>
      <c r="C90" s="20" t="s">
        <v>1205</v>
      </c>
      <c r="D90" s="21" t="s">
        <v>1206</v>
      </c>
      <c r="E90" s="22"/>
      <c r="F90" s="22"/>
      <c r="G90" s="23" t="s">
        <v>1048</v>
      </c>
      <c r="H90" s="23"/>
      <c r="I90" s="23" t="s">
        <v>1048</v>
      </c>
      <c r="J90" s="24"/>
      <c r="K90" s="23"/>
      <c r="L90" s="24"/>
      <c r="M90" s="23"/>
    </row>
    <row r="91" spans="1:13" s="6" customFormat="1" x14ac:dyDescent="0.25">
      <c r="A91" s="18">
        <v>86</v>
      </c>
      <c r="B91" s="30">
        <v>100</v>
      </c>
      <c r="C91" s="20" t="s">
        <v>1207</v>
      </c>
      <c r="D91" s="21" t="s">
        <v>1208</v>
      </c>
      <c r="E91" s="22"/>
      <c r="F91" s="22"/>
      <c r="G91" s="25"/>
      <c r="H91" s="23"/>
      <c r="I91" s="23" t="s">
        <v>1048</v>
      </c>
      <c r="J91" s="24" t="s">
        <v>1048</v>
      </c>
      <c r="K91" s="23"/>
      <c r="L91" s="24"/>
      <c r="M91" s="23"/>
    </row>
    <row r="92" spans="1:13" s="6" customFormat="1" x14ac:dyDescent="0.25">
      <c r="A92" s="18">
        <v>87</v>
      </c>
      <c r="B92" s="30">
        <v>101</v>
      </c>
      <c r="C92" s="20" t="s">
        <v>1209</v>
      </c>
      <c r="D92" s="21" t="s">
        <v>1210</v>
      </c>
      <c r="E92" s="22"/>
      <c r="F92" s="22"/>
      <c r="G92" s="23"/>
      <c r="H92" s="23"/>
      <c r="I92" s="23" t="s">
        <v>1048</v>
      </c>
      <c r="J92" s="24" t="s">
        <v>1048</v>
      </c>
      <c r="K92" s="23"/>
      <c r="L92" s="24"/>
      <c r="M92" s="23"/>
    </row>
    <row r="93" spans="1:13" s="6" customFormat="1" x14ac:dyDescent="0.25">
      <c r="A93" s="18">
        <v>88</v>
      </c>
      <c r="B93" s="30">
        <v>104</v>
      </c>
      <c r="C93" s="20" t="s">
        <v>1211</v>
      </c>
      <c r="D93" s="21" t="s">
        <v>1212</v>
      </c>
      <c r="E93" s="22"/>
      <c r="F93" s="22"/>
      <c r="G93" s="23"/>
      <c r="H93" s="23"/>
      <c r="I93" s="23" t="s">
        <v>1048</v>
      </c>
      <c r="J93" s="24" t="s">
        <v>1048</v>
      </c>
      <c r="K93" s="23"/>
      <c r="L93" s="24"/>
      <c r="M93" s="23"/>
    </row>
    <row r="94" spans="1:13" s="6" customFormat="1" x14ac:dyDescent="0.25">
      <c r="A94" s="18">
        <v>89</v>
      </c>
      <c r="B94" s="30">
        <v>105</v>
      </c>
      <c r="C94" s="20" t="s">
        <v>1213</v>
      </c>
      <c r="D94" s="21" t="s">
        <v>1214</v>
      </c>
      <c r="E94" s="22"/>
      <c r="F94" s="22"/>
      <c r="G94" s="23"/>
      <c r="H94" s="23"/>
      <c r="I94" s="23" t="s">
        <v>1048</v>
      </c>
      <c r="J94" s="24" t="s">
        <v>1048</v>
      </c>
      <c r="K94" s="23"/>
      <c r="L94" s="24"/>
      <c r="M94" s="23"/>
    </row>
    <row r="95" spans="1:13" s="6" customFormat="1" x14ac:dyDescent="0.25">
      <c r="A95" s="18">
        <v>90</v>
      </c>
      <c r="B95" s="30">
        <v>106</v>
      </c>
      <c r="C95" s="20" t="s">
        <v>1215</v>
      </c>
      <c r="D95" s="21" t="s">
        <v>1216</v>
      </c>
      <c r="E95" s="22"/>
      <c r="F95" s="22"/>
      <c r="G95" s="23"/>
      <c r="H95" s="23"/>
      <c r="I95" s="23" t="s">
        <v>1048</v>
      </c>
      <c r="J95" s="24"/>
      <c r="K95" s="23"/>
      <c r="L95" s="24"/>
      <c r="M95" s="23"/>
    </row>
    <row r="96" spans="1:13" s="6" customFormat="1" ht="22.5" x14ac:dyDescent="0.25">
      <c r="A96" s="18">
        <v>91</v>
      </c>
      <c r="B96" s="30">
        <v>107</v>
      </c>
      <c r="C96" s="20" t="s">
        <v>1217</v>
      </c>
      <c r="D96" s="21" t="s">
        <v>1218</v>
      </c>
      <c r="E96" s="22"/>
      <c r="F96" s="22"/>
      <c r="G96" s="23"/>
      <c r="H96" s="23"/>
      <c r="I96" s="23" t="s">
        <v>1048</v>
      </c>
      <c r="J96" s="24" t="s">
        <v>1048</v>
      </c>
      <c r="K96" s="23"/>
      <c r="L96" s="24"/>
      <c r="M96" s="23"/>
    </row>
    <row r="97" spans="1:13" s="6" customFormat="1" x14ac:dyDescent="0.25">
      <c r="A97" s="18">
        <v>92</v>
      </c>
      <c r="B97" s="30">
        <v>108</v>
      </c>
      <c r="C97" s="20" t="s">
        <v>1219</v>
      </c>
      <c r="D97" s="21" t="s">
        <v>1220</v>
      </c>
      <c r="E97" s="22"/>
      <c r="F97" s="22"/>
      <c r="G97" s="23"/>
      <c r="H97" s="23"/>
      <c r="I97" s="23" t="s">
        <v>1048</v>
      </c>
      <c r="J97" s="24" t="s">
        <v>1048</v>
      </c>
      <c r="K97" s="23"/>
      <c r="L97" s="24"/>
      <c r="M97" s="23"/>
    </row>
    <row r="98" spans="1:13" s="6" customFormat="1" x14ac:dyDescent="0.25">
      <c r="A98" s="18">
        <v>93</v>
      </c>
      <c r="B98" s="30">
        <v>113</v>
      </c>
      <c r="C98" s="20" t="s">
        <v>1221</v>
      </c>
      <c r="D98" s="21" t="s">
        <v>1222</v>
      </c>
      <c r="E98" s="22"/>
      <c r="F98" s="22"/>
      <c r="G98" s="23"/>
      <c r="H98" s="23"/>
      <c r="I98" s="23" t="s">
        <v>1048</v>
      </c>
      <c r="J98" s="24" t="s">
        <v>1048</v>
      </c>
      <c r="K98" s="23"/>
      <c r="L98" s="24"/>
      <c r="M98" s="23"/>
    </row>
    <row r="99" spans="1:13" s="6" customFormat="1" x14ac:dyDescent="0.25">
      <c r="A99" s="18">
        <v>94</v>
      </c>
      <c r="B99" s="30">
        <v>114</v>
      </c>
      <c r="C99" s="20" t="s">
        <v>1223</v>
      </c>
      <c r="D99" s="21" t="s">
        <v>1224</v>
      </c>
      <c r="E99" s="22"/>
      <c r="F99" s="22"/>
      <c r="G99" s="23"/>
      <c r="H99" s="23"/>
      <c r="I99" s="23" t="s">
        <v>1048</v>
      </c>
      <c r="J99" s="24" t="s">
        <v>1048</v>
      </c>
      <c r="K99" s="23"/>
      <c r="L99" s="24"/>
      <c r="M99" s="23"/>
    </row>
    <row r="100" spans="1:13" s="6" customFormat="1" x14ac:dyDescent="0.25">
      <c r="A100" s="18">
        <v>95</v>
      </c>
      <c r="B100" s="30">
        <v>116</v>
      </c>
      <c r="C100" s="20" t="s">
        <v>1225</v>
      </c>
      <c r="D100" s="21" t="s">
        <v>1226</v>
      </c>
      <c r="E100" s="22"/>
      <c r="F100" s="22"/>
      <c r="G100" s="23"/>
      <c r="H100" s="23"/>
      <c r="I100" s="23" t="s">
        <v>1048</v>
      </c>
      <c r="J100" s="24" t="s">
        <v>1048</v>
      </c>
      <c r="K100" s="23"/>
      <c r="L100" s="24"/>
      <c r="M100" s="23"/>
    </row>
    <row r="101" spans="1:13" s="6" customFormat="1" x14ac:dyDescent="0.25">
      <c r="A101" s="18">
        <v>96</v>
      </c>
      <c r="B101" s="30">
        <v>118</v>
      </c>
      <c r="C101" s="20" t="s">
        <v>1227</v>
      </c>
      <c r="D101" s="21" t="s">
        <v>1228</v>
      </c>
      <c r="E101" s="22"/>
      <c r="F101" s="22"/>
      <c r="G101" s="23"/>
      <c r="H101" s="23"/>
      <c r="I101" s="23" t="s">
        <v>1048</v>
      </c>
      <c r="J101" s="24" t="s">
        <v>1048</v>
      </c>
      <c r="K101" s="23"/>
      <c r="L101" s="24"/>
      <c r="M101" s="23"/>
    </row>
    <row r="102" spans="1:13" s="6" customFormat="1" ht="22.5" x14ac:dyDescent="0.25">
      <c r="A102" s="18">
        <v>97</v>
      </c>
      <c r="B102" s="30">
        <v>120</v>
      </c>
      <c r="C102" s="20" t="s">
        <v>1229</v>
      </c>
      <c r="D102" s="21" t="s">
        <v>1230</v>
      </c>
      <c r="E102" s="22"/>
      <c r="F102" s="22"/>
      <c r="G102" s="23"/>
      <c r="H102" s="23"/>
      <c r="I102" s="23" t="s">
        <v>1048</v>
      </c>
      <c r="J102" s="24" t="s">
        <v>1048</v>
      </c>
      <c r="K102" s="23"/>
      <c r="L102" s="24"/>
      <c r="M102" s="23"/>
    </row>
    <row r="103" spans="1:13" s="6" customFormat="1" x14ac:dyDescent="0.25">
      <c r="A103" s="18">
        <v>98</v>
      </c>
      <c r="B103" s="30">
        <v>121</v>
      </c>
      <c r="C103" s="20" t="s">
        <v>1231</v>
      </c>
      <c r="D103" s="21" t="s">
        <v>1232</v>
      </c>
      <c r="E103" s="22"/>
      <c r="F103" s="22"/>
      <c r="G103" s="23"/>
      <c r="H103" s="23"/>
      <c r="I103" s="23" t="s">
        <v>1048</v>
      </c>
      <c r="J103" s="24" t="s">
        <v>1048</v>
      </c>
      <c r="K103" s="23"/>
      <c r="L103" s="24"/>
      <c r="M103" s="23"/>
    </row>
    <row r="104" spans="1:13" x14ac:dyDescent="0.25">
      <c r="A104" s="18">
        <v>99</v>
      </c>
      <c r="B104" s="30">
        <v>123</v>
      </c>
      <c r="C104" s="20" t="s">
        <v>1233</v>
      </c>
      <c r="D104" s="21" t="s">
        <v>1234</v>
      </c>
      <c r="E104" s="22"/>
      <c r="F104" s="22"/>
      <c r="G104" s="23"/>
      <c r="H104" s="23"/>
      <c r="I104" s="23" t="s">
        <v>1048</v>
      </c>
      <c r="J104" s="24"/>
      <c r="K104" s="23" t="s">
        <v>1048</v>
      </c>
      <c r="L104" s="24"/>
      <c r="M104" s="23"/>
    </row>
    <row r="105" spans="1:13" ht="23.25" x14ac:dyDescent="0.25">
      <c r="A105" s="18">
        <v>100</v>
      </c>
      <c r="B105" s="19">
        <v>123</v>
      </c>
      <c r="C105" s="19" t="s">
        <v>1235</v>
      </c>
      <c r="D105" s="26" t="s">
        <v>1236</v>
      </c>
      <c r="E105" s="32"/>
      <c r="F105" s="32"/>
      <c r="G105" s="33" t="s">
        <v>1048</v>
      </c>
      <c r="H105" s="33"/>
      <c r="I105" s="23"/>
      <c r="J105" s="24"/>
      <c r="K105" s="23" t="s">
        <v>1048</v>
      </c>
      <c r="L105" s="34"/>
      <c r="M105" s="33"/>
    </row>
    <row r="106" spans="1:13" s="6" customFormat="1" x14ac:dyDescent="0.25">
      <c r="A106" s="18">
        <v>101</v>
      </c>
      <c r="B106" s="30">
        <v>124</v>
      </c>
      <c r="C106" s="20" t="s">
        <v>1237</v>
      </c>
      <c r="D106" s="21" t="s">
        <v>1238</v>
      </c>
      <c r="E106" s="22"/>
      <c r="F106" s="22"/>
      <c r="G106" s="23"/>
      <c r="H106" s="23"/>
      <c r="I106" s="23" t="s">
        <v>1048</v>
      </c>
      <c r="J106" s="24"/>
      <c r="K106" s="23"/>
      <c r="L106" s="24"/>
      <c r="M106" s="23"/>
    </row>
    <row r="107" spans="1:13" s="6" customFormat="1" x14ac:dyDescent="0.25">
      <c r="A107" s="18">
        <v>102</v>
      </c>
      <c r="B107" s="30">
        <v>125</v>
      </c>
      <c r="C107" s="20" t="s">
        <v>1239</v>
      </c>
      <c r="D107" s="21" t="s">
        <v>1240</v>
      </c>
      <c r="E107" s="22"/>
      <c r="F107" s="22"/>
      <c r="G107" s="23"/>
      <c r="H107" s="23"/>
      <c r="I107" s="23" t="s">
        <v>1048</v>
      </c>
      <c r="J107" s="24" t="s">
        <v>1048</v>
      </c>
      <c r="K107" s="23"/>
      <c r="L107" s="24"/>
      <c r="M107" s="23"/>
    </row>
    <row r="108" spans="1:13" s="6" customFormat="1" x14ac:dyDescent="0.25">
      <c r="A108" s="18">
        <v>103</v>
      </c>
      <c r="B108" s="30">
        <v>126</v>
      </c>
      <c r="C108" s="19" t="s">
        <v>1241</v>
      </c>
      <c r="D108" s="35" t="s">
        <v>1242</v>
      </c>
      <c r="E108" s="36"/>
      <c r="F108" s="37"/>
      <c r="G108" s="37"/>
      <c r="H108" s="37"/>
      <c r="I108" s="23" t="s">
        <v>1048</v>
      </c>
      <c r="J108" s="17"/>
      <c r="K108" s="37"/>
      <c r="L108" s="38"/>
      <c r="M108" s="37"/>
    </row>
    <row r="109" spans="1:13" s="6" customFormat="1" x14ac:dyDescent="0.25">
      <c r="A109" s="18">
        <v>104</v>
      </c>
      <c r="B109" s="30"/>
      <c r="C109" s="20" t="s">
        <v>1243</v>
      </c>
      <c r="D109" s="21" t="s">
        <v>1244</v>
      </c>
      <c r="E109" s="22"/>
      <c r="F109" s="22"/>
      <c r="G109" s="23"/>
      <c r="H109" s="23"/>
      <c r="I109" s="23" t="s">
        <v>1048</v>
      </c>
      <c r="J109" s="24"/>
      <c r="K109" s="23"/>
      <c r="L109" s="24"/>
      <c r="M109" s="23"/>
    </row>
    <row r="110" spans="1:13" s="6" customFormat="1" ht="22.5" x14ac:dyDescent="0.25">
      <c r="A110" s="18">
        <v>105</v>
      </c>
      <c r="B110" s="19">
        <v>130</v>
      </c>
      <c r="C110" s="20" t="s">
        <v>1245</v>
      </c>
      <c r="D110" s="21" t="s">
        <v>1246</v>
      </c>
      <c r="E110" s="22"/>
      <c r="F110" s="22"/>
      <c r="G110" s="23"/>
      <c r="H110" s="23"/>
      <c r="I110" s="23" t="s">
        <v>1048</v>
      </c>
      <c r="J110" s="24" t="s">
        <v>1048</v>
      </c>
      <c r="K110" s="23"/>
      <c r="L110" s="24"/>
      <c r="M110" s="23"/>
    </row>
    <row r="111" spans="1:13" s="6" customFormat="1" x14ac:dyDescent="0.25">
      <c r="A111" s="18">
        <v>106</v>
      </c>
      <c r="B111" s="30">
        <v>131</v>
      </c>
      <c r="C111" s="20" t="s">
        <v>1247</v>
      </c>
      <c r="D111" s="21" t="s">
        <v>1248</v>
      </c>
      <c r="E111" s="22"/>
      <c r="F111" s="22"/>
      <c r="G111" s="23"/>
      <c r="H111" s="23"/>
      <c r="I111" s="23" t="s">
        <v>1048</v>
      </c>
      <c r="J111" s="24" t="s">
        <v>1048</v>
      </c>
      <c r="K111" s="23"/>
      <c r="L111" s="24"/>
      <c r="M111" s="23"/>
    </row>
    <row r="112" spans="1:13" s="6" customFormat="1" x14ac:dyDescent="0.25">
      <c r="A112" s="18">
        <v>107</v>
      </c>
      <c r="B112" s="30">
        <v>132</v>
      </c>
      <c r="C112" s="20" t="s">
        <v>1249</v>
      </c>
      <c r="D112" s="21" t="s">
        <v>1250</v>
      </c>
      <c r="E112" s="22"/>
      <c r="F112" s="22"/>
      <c r="G112" s="23"/>
      <c r="H112" s="23"/>
      <c r="I112" s="23" t="s">
        <v>1048</v>
      </c>
      <c r="J112" s="24" t="s">
        <v>1048</v>
      </c>
      <c r="K112" s="23"/>
      <c r="L112" s="24"/>
      <c r="M112" s="23"/>
    </row>
    <row r="113" spans="1:13" s="6" customFormat="1" ht="22.5" x14ac:dyDescent="0.25">
      <c r="A113" s="18">
        <v>108</v>
      </c>
      <c r="B113" s="19">
        <v>133</v>
      </c>
      <c r="C113" s="19">
        <v>560219</v>
      </c>
      <c r="D113" s="21" t="s">
        <v>1251</v>
      </c>
      <c r="E113" s="22"/>
      <c r="F113" s="22"/>
      <c r="G113" s="23"/>
      <c r="H113" s="23"/>
      <c r="I113" s="23" t="s">
        <v>1048</v>
      </c>
      <c r="J113" s="24"/>
      <c r="K113" s="23"/>
      <c r="L113" s="24"/>
      <c r="M113" s="23"/>
    </row>
    <row r="114" spans="1:13" s="6" customFormat="1" x14ac:dyDescent="0.25">
      <c r="A114" s="18">
        <v>109</v>
      </c>
      <c r="B114" s="30">
        <v>137</v>
      </c>
      <c r="C114" s="20" t="s">
        <v>1252</v>
      </c>
      <c r="D114" s="21" t="s">
        <v>1253</v>
      </c>
      <c r="E114" s="22"/>
      <c r="F114" s="22"/>
      <c r="G114" s="23"/>
      <c r="H114" s="23"/>
      <c r="I114" s="23" t="s">
        <v>1048</v>
      </c>
      <c r="J114" s="24" t="s">
        <v>1048</v>
      </c>
      <c r="K114" s="23"/>
      <c r="L114" s="24"/>
      <c r="M114" s="23"/>
    </row>
    <row r="115" spans="1:13" s="6" customFormat="1" x14ac:dyDescent="0.25">
      <c r="A115" s="18">
        <v>110</v>
      </c>
      <c r="B115" s="30">
        <v>139</v>
      </c>
      <c r="C115" s="20" t="s">
        <v>1254</v>
      </c>
      <c r="D115" s="21" t="s">
        <v>1255</v>
      </c>
      <c r="E115" s="22"/>
      <c r="F115" s="22"/>
      <c r="G115" s="23"/>
      <c r="H115" s="23"/>
      <c r="I115" s="23" t="s">
        <v>1048</v>
      </c>
      <c r="J115" s="24" t="s">
        <v>1048</v>
      </c>
      <c r="K115" s="23"/>
      <c r="L115" s="24"/>
      <c r="M115" s="23"/>
    </row>
    <row r="116" spans="1:13" s="6" customFormat="1" x14ac:dyDescent="0.25">
      <c r="A116" s="18">
        <v>111</v>
      </c>
      <c r="B116" s="19">
        <v>140</v>
      </c>
      <c r="C116" s="20" t="s">
        <v>1256</v>
      </c>
      <c r="D116" s="21" t="s">
        <v>1257</v>
      </c>
      <c r="E116" s="22"/>
      <c r="F116" s="22"/>
      <c r="G116" s="23"/>
      <c r="H116" s="23"/>
      <c r="I116" s="23" t="s">
        <v>1048</v>
      </c>
      <c r="J116" s="24" t="s">
        <v>1048</v>
      </c>
      <c r="K116" s="23"/>
      <c r="L116" s="24"/>
      <c r="M116" s="23"/>
    </row>
    <row r="117" spans="1:13" s="6" customFormat="1" x14ac:dyDescent="0.25">
      <c r="A117" s="18">
        <v>112</v>
      </c>
      <c r="B117" s="19">
        <v>140</v>
      </c>
      <c r="C117" s="19">
        <v>560227</v>
      </c>
      <c r="D117" s="26" t="s">
        <v>1258</v>
      </c>
      <c r="E117" s="22"/>
      <c r="F117" s="22"/>
      <c r="G117" s="23"/>
      <c r="H117" s="23"/>
      <c r="I117" s="23" t="s">
        <v>1048</v>
      </c>
      <c r="J117" s="17"/>
      <c r="K117" s="23"/>
      <c r="L117" s="24"/>
      <c r="M117" s="23"/>
    </row>
    <row r="118" spans="1:13" s="6" customFormat="1" x14ac:dyDescent="0.25">
      <c r="A118" s="18">
        <v>113</v>
      </c>
      <c r="B118" s="19">
        <v>141</v>
      </c>
      <c r="C118" s="965">
        <v>560228</v>
      </c>
      <c r="D118" s="26" t="s">
        <v>1259</v>
      </c>
      <c r="E118" s="22"/>
      <c r="F118" s="22"/>
      <c r="G118" s="23"/>
      <c r="H118" s="23"/>
      <c r="I118" s="23" t="s">
        <v>1048</v>
      </c>
      <c r="J118" s="24"/>
      <c r="K118" s="23"/>
      <c r="L118" s="24"/>
      <c r="M118" s="23"/>
    </row>
    <row r="119" spans="1:13" s="6" customFormat="1" x14ac:dyDescent="0.25">
      <c r="A119" s="18">
        <v>114</v>
      </c>
      <c r="B119" s="19">
        <v>142</v>
      </c>
      <c r="C119" s="19">
        <v>560229</v>
      </c>
      <c r="D119" s="35" t="s">
        <v>1260</v>
      </c>
      <c r="E119" s="36"/>
      <c r="F119" s="36"/>
      <c r="G119" s="23" t="s">
        <v>1048</v>
      </c>
      <c r="H119" s="37"/>
      <c r="I119" s="37"/>
      <c r="J119" s="17"/>
      <c r="K119" s="16"/>
      <c r="L119" s="38"/>
      <c r="M119" s="37"/>
    </row>
    <row r="120" spans="1:13" s="6" customFormat="1" x14ac:dyDescent="0.25">
      <c r="A120" s="18">
        <v>115</v>
      </c>
      <c r="B120" s="19">
        <v>143</v>
      </c>
      <c r="C120" s="966">
        <v>560169</v>
      </c>
      <c r="D120" s="21" t="s">
        <v>1261</v>
      </c>
      <c r="E120" s="22"/>
      <c r="F120" s="22"/>
      <c r="G120" s="23"/>
      <c r="H120" s="23"/>
      <c r="I120" s="23" t="s">
        <v>1048</v>
      </c>
      <c r="J120" s="24"/>
      <c r="K120" s="23"/>
      <c r="L120" s="24"/>
      <c r="M120" s="23"/>
    </row>
    <row r="121" spans="1:13" s="6" customFormat="1" x14ac:dyDescent="0.25">
      <c r="A121" s="18">
        <v>116</v>
      </c>
      <c r="B121" s="19">
        <v>143</v>
      </c>
      <c r="C121" s="19">
        <v>560230</v>
      </c>
      <c r="D121" s="35" t="s">
        <v>1262</v>
      </c>
      <c r="E121" s="36"/>
      <c r="F121" s="36"/>
      <c r="G121" s="37"/>
      <c r="H121" s="37"/>
      <c r="I121" s="25" t="s">
        <v>1048</v>
      </c>
      <c r="J121" s="24"/>
      <c r="K121" s="37"/>
      <c r="L121" s="38"/>
      <c r="M121" s="37"/>
    </row>
    <row r="122" spans="1:13" s="6" customFormat="1" x14ac:dyDescent="0.25">
      <c r="A122" s="18">
        <v>117</v>
      </c>
      <c r="B122" s="19">
        <v>144</v>
      </c>
      <c r="C122" s="39" t="s">
        <v>1263</v>
      </c>
      <c r="D122" s="40" t="s">
        <v>1264</v>
      </c>
      <c r="E122" s="36"/>
      <c r="F122" s="36"/>
      <c r="G122" s="25" t="s">
        <v>1048</v>
      </c>
      <c r="H122" s="37"/>
      <c r="I122" s="25" t="s">
        <v>1048</v>
      </c>
      <c r="J122" s="24"/>
      <c r="K122" s="16" t="s">
        <v>1048</v>
      </c>
      <c r="L122" s="38"/>
      <c r="M122" s="37"/>
    </row>
    <row r="123" spans="1:13" s="6" customFormat="1" x14ac:dyDescent="0.25">
      <c r="A123" s="18">
        <v>118</v>
      </c>
      <c r="B123" s="19">
        <v>145</v>
      </c>
      <c r="C123" s="20" t="s">
        <v>1265</v>
      </c>
      <c r="D123" s="21" t="s">
        <v>1266</v>
      </c>
      <c r="E123" s="22"/>
      <c r="F123" s="22"/>
      <c r="G123" s="23"/>
      <c r="H123" s="23"/>
      <c r="I123" s="23" t="s">
        <v>1048</v>
      </c>
      <c r="J123" s="24" t="s">
        <v>1048</v>
      </c>
      <c r="K123" s="23"/>
      <c r="L123" s="24"/>
      <c r="M123" s="23"/>
    </row>
    <row r="124" spans="1:13" s="6" customFormat="1" x14ac:dyDescent="0.25">
      <c r="A124" s="18">
        <v>119</v>
      </c>
      <c r="B124" s="19">
        <v>146</v>
      </c>
      <c r="C124" s="20" t="s">
        <v>1267</v>
      </c>
      <c r="D124" s="21" t="s">
        <v>1268</v>
      </c>
      <c r="E124" s="22"/>
      <c r="F124" s="22"/>
      <c r="G124" s="23"/>
      <c r="H124" s="23"/>
      <c r="I124" s="23" t="s">
        <v>1048</v>
      </c>
      <c r="J124" s="24" t="s">
        <v>1048</v>
      </c>
      <c r="K124" s="23"/>
      <c r="L124" s="24"/>
      <c r="M124" s="23"/>
    </row>
    <row r="125" spans="1:13" s="6" customFormat="1" x14ac:dyDescent="0.25">
      <c r="A125" s="18">
        <v>120</v>
      </c>
      <c r="B125" s="19">
        <v>148</v>
      </c>
      <c r="C125" s="39" t="s">
        <v>1269</v>
      </c>
      <c r="D125" s="40" t="s">
        <v>1270</v>
      </c>
      <c r="E125" s="36"/>
      <c r="F125" s="37"/>
      <c r="G125" s="16" t="s">
        <v>1048</v>
      </c>
      <c r="H125" s="37"/>
      <c r="I125" s="25" t="s">
        <v>1048</v>
      </c>
      <c r="J125" s="24" t="s">
        <v>1048</v>
      </c>
      <c r="K125" s="37"/>
      <c r="L125" s="38"/>
      <c r="M125" s="37"/>
    </row>
    <row r="126" spans="1:13" s="6" customFormat="1" x14ac:dyDescent="0.25">
      <c r="A126" s="18">
        <v>121</v>
      </c>
      <c r="B126" s="19">
        <v>149</v>
      </c>
      <c r="C126" s="20" t="s">
        <v>1271</v>
      </c>
      <c r="D126" s="21" t="s">
        <v>1272</v>
      </c>
      <c r="E126" s="22"/>
      <c r="F126" s="22"/>
      <c r="G126" s="23"/>
      <c r="H126" s="23"/>
      <c r="I126" s="23" t="s">
        <v>1048</v>
      </c>
      <c r="J126" s="24" t="s">
        <v>1048</v>
      </c>
      <c r="K126" s="23"/>
      <c r="L126" s="24"/>
      <c r="M126" s="23"/>
    </row>
    <row r="127" spans="1:13" s="6" customFormat="1" x14ac:dyDescent="0.25">
      <c r="A127" s="18">
        <v>122</v>
      </c>
      <c r="B127" s="19">
        <v>150</v>
      </c>
      <c r="C127" s="39" t="s">
        <v>1273</v>
      </c>
      <c r="D127" s="40" t="s">
        <v>1274</v>
      </c>
      <c r="E127" s="37"/>
      <c r="F127" s="37"/>
      <c r="G127" s="37"/>
      <c r="H127" s="37"/>
      <c r="I127" s="25" t="s">
        <v>1048</v>
      </c>
      <c r="J127" s="24" t="s">
        <v>1048</v>
      </c>
      <c r="K127" s="37"/>
      <c r="L127" s="38"/>
      <c r="M127" s="37"/>
    </row>
    <row r="128" spans="1:13" s="6" customFormat="1" x14ac:dyDescent="0.25">
      <c r="A128" s="18">
        <v>123</v>
      </c>
      <c r="B128" s="19">
        <v>151</v>
      </c>
      <c r="C128" s="39" t="s">
        <v>1275</v>
      </c>
      <c r="D128" s="40" t="s">
        <v>1276</v>
      </c>
      <c r="E128" s="37"/>
      <c r="F128" s="37"/>
      <c r="G128" s="37"/>
      <c r="H128" s="37"/>
      <c r="I128" s="25"/>
      <c r="J128" s="24"/>
      <c r="K128" s="958" t="s">
        <v>1048</v>
      </c>
      <c r="L128" s="38"/>
      <c r="M128" s="37"/>
    </row>
    <row r="129" spans="1:13" s="6" customFormat="1" x14ac:dyDescent="0.25">
      <c r="A129" s="18">
        <v>124</v>
      </c>
      <c r="B129" s="19">
        <v>153</v>
      </c>
      <c r="C129" s="20" t="s">
        <v>1277</v>
      </c>
      <c r="D129" s="21" t="s">
        <v>1278</v>
      </c>
      <c r="E129" s="23"/>
      <c r="F129" s="25" t="s">
        <v>1048</v>
      </c>
      <c r="G129" s="23"/>
      <c r="H129" s="23"/>
      <c r="I129" s="25"/>
      <c r="J129" s="24"/>
      <c r="K129" s="25"/>
      <c r="L129" s="24"/>
      <c r="M129" s="23"/>
    </row>
    <row r="130" spans="1:13" s="6" customFormat="1" x14ac:dyDescent="0.25">
      <c r="A130" s="18">
        <v>125</v>
      </c>
      <c r="B130" s="41">
        <v>156</v>
      </c>
      <c r="C130" s="39" t="s">
        <v>1279</v>
      </c>
      <c r="D130" s="35" t="s">
        <v>1280</v>
      </c>
      <c r="E130" s="37"/>
      <c r="F130" s="37"/>
      <c r="G130" s="37"/>
      <c r="H130" s="37"/>
      <c r="I130" s="959" t="s">
        <v>1048</v>
      </c>
      <c r="J130" s="17"/>
      <c r="K130" s="960" t="s">
        <v>1048</v>
      </c>
      <c r="L130" s="38"/>
      <c r="M130" s="37"/>
    </row>
    <row r="131" spans="1:13" s="6" customFormat="1" x14ac:dyDescent="0.25">
      <c r="A131" s="18">
        <v>126</v>
      </c>
      <c r="B131" s="41">
        <v>158</v>
      </c>
      <c r="C131" s="39" t="s">
        <v>1281</v>
      </c>
      <c r="D131" s="35" t="s">
        <v>1282</v>
      </c>
      <c r="E131" s="37"/>
      <c r="F131" s="37"/>
      <c r="G131" s="37"/>
      <c r="H131" s="37"/>
      <c r="I131" s="961" t="s">
        <v>1048</v>
      </c>
      <c r="J131" s="24" t="s">
        <v>1048</v>
      </c>
      <c r="K131" s="962"/>
      <c r="L131" s="38"/>
      <c r="M131" s="37"/>
    </row>
    <row r="132" spans="1:13" s="6" customFormat="1" x14ac:dyDescent="0.25">
      <c r="A132" s="18">
        <v>127</v>
      </c>
      <c r="B132" s="41">
        <v>159</v>
      </c>
      <c r="C132" s="39" t="s">
        <v>1283</v>
      </c>
      <c r="D132" s="35" t="s">
        <v>1284</v>
      </c>
      <c r="E132" s="37"/>
      <c r="F132" s="37"/>
      <c r="G132" s="37"/>
      <c r="H132" s="37"/>
      <c r="I132" s="961" t="s">
        <v>1048</v>
      </c>
      <c r="J132" s="24"/>
      <c r="K132" s="37"/>
      <c r="L132" s="38"/>
      <c r="M132" s="37"/>
    </row>
    <row r="133" spans="1:13" s="6" customFormat="1" x14ac:dyDescent="0.25">
      <c r="A133" s="18">
        <v>128</v>
      </c>
      <c r="B133" s="19">
        <v>161</v>
      </c>
      <c r="C133" s="20" t="s">
        <v>1285</v>
      </c>
      <c r="D133" s="21" t="s">
        <v>1286</v>
      </c>
      <c r="E133" s="23"/>
      <c r="F133" s="23"/>
      <c r="G133" s="23"/>
      <c r="H133" s="23"/>
      <c r="I133" s="23" t="s">
        <v>1048</v>
      </c>
      <c r="J133" s="24"/>
      <c r="K133" s="23"/>
      <c r="L133" s="24"/>
      <c r="M133" s="23"/>
    </row>
    <row r="134" spans="1:13" s="6" customFormat="1" x14ac:dyDescent="0.25">
      <c r="A134" s="18">
        <v>129</v>
      </c>
      <c r="B134" s="19">
        <v>170</v>
      </c>
      <c r="C134" s="20" t="s">
        <v>1287</v>
      </c>
      <c r="D134" s="21" t="s">
        <v>1288</v>
      </c>
      <c r="E134" s="23"/>
      <c r="F134" s="23"/>
      <c r="G134" s="23"/>
      <c r="H134" s="23"/>
      <c r="I134" s="23"/>
      <c r="J134" s="24"/>
      <c r="K134" s="23" t="s">
        <v>1048</v>
      </c>
      <c r="L134" s="24"/>
      <c r="M134" s="23"/>
    </row>
    <row r="135" spans="1:13" s="6" customFormat="1" x14ac:dyDescent="0.25">
      <c r="A135" s="18">
        <v>130</v>
      </c>
      <c r="B135" s="19">
        <v>171</v>
      </c>
      <c r="C135" s="20" t="s">
        <v>1289</v>
      </c>
      <c r="D135" s="21" t="s">
        <v>1290</v>
      </c>
      <c r="E135" s="23"/>
      <c r="F135" s="23"/>
      <c r="G135" s="23"/>
      <c r="H135" s="23"/>
      <c r="I135" s="23" t="s">
        <v>1048</v>
      </c>
      <c r="J135" s="24"/>
      <c r="K135" s="23" t="s">
        <v>1048</v>
      </c>
      <c r="L135" s="24"/>
      <c r="M135" s="25"/>
    </row>
    <row r="136" spans="1:13" s="6" customFormat="1" x14ac:dyDescent="0.25">
      <c r="A136" s="18">
        <v>131</v>
      </c>
      <c r="B136" s="19">
        <v>177</v>
      </c>
      <c r="C136" s="20" t="s">
        <v>1291</v>
      </c>
      <c r="D136" s="21" t="s">
        <v>1292</v>
      </c>
      <c r="E136" s="23"/>
      <c r="F136" s="23"/>
      <c r="G136" s="23"/>
      <c r="H136" s="23" t="s">
        <v>1048</v>
      </c>
      <c r="I136" s="25" t="s">
        <v>1048</v>
      </c>
      <c r="J136" s="24"/>
      <c r="K136" s="23" t="s">
        <v>1048</v>
      </c>
      <c r="L136" s="24"/>
      <c r="M136" s="23"/>
    </row>
    <row r="137" spans="1:13" s="6" customFormat="1" x14ac:dyDescent="0.25">
      <c r="A137" s="18">
        <v>132</v>
      </c>
      <c r="B137" s="42"/>
      <c r="C137" s="43">
        <v>560253</v>
      </c>
      <c r="D137" s="44" t="s">
        <v>1293</v>
      </c>
      <c r="E137" s="37"/>
      <c r="F137" s="961" t="s">
        <v>1048</v>
      </c>
      <c r="G137" s="37"/>
      <c r="H137" s="37"/>
      <c r="I137" s="37"/>
      <c r="J137" s="38"/>
      <c r="K137" s="37"/>
      <c r="L137" s="38"/>
      <c r="M137" s="37"/>
    </row>
    <row r="138" spans="1:13" s="6" customFormat="1" x14ac:dyDescent="0.25">
      <c r="A138" s="18">
        <v>133</v>
      </c>
      <c r="B138" s="42"/>
      <c r="C138" s="43">
        <v>560259</v>
      </c>
      <c r="D138" s="44" t="s">
        <v>1294</v>
      </c>
      <c r="E138" s="37"/>
      <c r="F138" s="961" t="s">
        <v>1048</v>
      </c>
      <c r="G138" s="37"/>
      <c r="H138" s="37"/>
      <c r="I138" s="37"/>
      <c r="J138" s="38"/>
      <c r="K138" s="37"/>
      <c r="L138" s="38"/>
      <c r="M138" s="37"/>
    </row>
    <row r="139" spans="1:13" s="6" customFormat="1" x14ac:dyDescent="0.25">
      <c r="A139" s="18">
        <v>134</v>
      </c>
      <c r="B139" s="42"/>
      <c r="C139" s="43">
        <v>560255</v>
      </c>
      <c r="D139" s="963" t="s">
        <v>1296</v>
      </c>
      <c r="E139" s="42"/>
      <c r="F139" s="41"/>
      <c r="G139" s="42"/>
      <c r="H139" s="42"/>
      <c r="I139" s="967" t="s">
        <v>1048</v>
      </c>
      <c r="J139" s="964"/>
      <c r="K139" s="42"/>
      <c r="L139" s="964"/>
      <c r="M139" s="42"/>
    </row>
    <row r="140" spans="1:13" s="6" customFormat="1" x14ac:dyDescent="0.25">
      <c r="A140" s="18">
        <v>135</v>
      </c>
      <c r="B140" s="42"/>
      <c r="C140" s="43">
        <v>560256</v>
      </c>
      <c r="D140" s="963" t="s">
        <v>1297</v>
      </c>
      <c r="E140" s="42"/>
      <c r="F140" s="41"/>
      <c r="G140" s="42"/>
      <c r="H140" s="42"/>
      <c r="I140" s="967" t="s">
        <v>1048</v>
      </c>
      <c r="J140" s="964"/>
      <c r="K140" s="42"/>
      <c r="L140" s="964"/>
      <c r="M140" s="42"/>
    </row>
    <row r="141" spans="1:13" s="6" customFormat="1" x14ac:dyDescent="0.25">
      <c r="A141" s="18">
        <v>136</v>
      </c>
      <c r="B141" s="42"/>
      <c r="C141" s="43">
        <v>560258</v>
      </c>
      <c r="D141" s="963" t="s">
        <v>1298</v>
      </c>
      <c r="E141" s="42"/>
      <c r="F141" s="41"/>
      <c r="G141" s="42"/>
      <c r="H141" s="42"/>
      <c r="I141" s="967" t="s">
        <v>1048</v>
      </c>
      <c r="J141" s="964"/>
      <c r="K141" s="42"/>
      <c r="L141" s="964"/>
      <c r="M141" s="42"/>
    </row>
    <row r="142" spans="1:13" x14ac:dyDescent="0.25">
      <c r="A142" s="45"/>
      <c r="B142" s="45"/>
      <c r="C142" s="46"/>
      <c r="D142" s="47"/>
      <c r="E142" s="45"/>
      <c r="F142" s="48"/>
      <c r="G142" s="45"/>
      <c r="H142" s="45"/>
      <c r="I142" s="45"/>
      <c r="J142" s="49"/>
      <c r="K142" s="45"/>
      <c r="L142" s="49"/>
      <c r="M142" s="45"/>
    </row>
  </sheetData>
  <mergeCells count="12">
    <mergeCell ref="A3:A4"/>
    <mergeCell ref="B3:B4"/>
    <mergeCell ref="C3:C4"/>
    <mergeCell ref="D3:D4"/>
    <mergeCell ref="E3:E4"/>
    <mergeCell ref="H3:L3"/>
    <mergeCell ref="M3:M4"/>
    <mergeCell ref="E1:F1"/>
    <mergeCell ref="I1:M1"/>
    <mergeCell ref="C2:M2"/>
    <mergeCell ref="F3:F4"/>
    <mergeCell ref="G3:G4"/>
  </mergeCells>
  <pageMargins left="0.51181102362204722" right="0.31496062992125984" top="0.55118110236220474" bottom="0.35433070866141736" header="0.31496062992125984" footer="0.31496062992125984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BreakPreview" zoomScale="99" zoomScaleNormal="100" zoomScaleSheetLayoutView="99" workbookViewId="0">
      <selection activeCell="I12" sqref="I12"/>
    </sheetView>
  </sheetViews>
  <sheetFormatPr defaultColWidth="8.85546875" defaultRowHeight="15.75" x14ac:dyDescent="0.25"/>
  <cols>
    <col min="1" max="1" width="16.28515625" style="677" customWidth="1"/>
    <col min="2" max="2" width="40.7109375" style="677" customWidth="1"/>
    <col min="3" max="3" width="18.5703125" style="917" customWidth="1"/>
    <col min="4" max="4" width="17.28515625" style="917" customWidth="1"/>
    <col min="5" max="16384" width="8.85546875" style="678"/>
  </cols>
  <sheetData>
    <row r="1" spans="1:4" ht="51.75" customHeight="1" x14ac:dyDescent="0.25">
      <c r="C1" s="1113" t="s">
        <v>5603</v>
      </c>
      <c r="D1" s="1113"/>
    </row>
    <row r="2" spans="1:4" ht="26.25" customHeight="1" x14ac:dyDescent="0.25">
      <c r="A2" s="1108" t="s">
        <v>3341</v>
      </c>
      <c r="B2" s="1108"/>
      <c r="C2" s="1108"/>
      <c r="D2" s="1108"/>
    </row>
    <row r="3" spans="1:4" ht="15.75" customHeight="1" x14ac:dyDescent="0.25">
      <c r="A3" s="679"/>
      <c r="B3" s="679"/>
      <c r="C3" s="679"/>
      <c r="D3" s="680" t="s">
        <v>3321</v>
      </c>
    </row>
    <row r="4" spans="1:4" ht="30" customHeight="1" x14ac:dyDescent="0.25">
      <c r="A4" s="1114"/>
      <c r="B4" s="1115"/>
      <c r="C4" s="681" t="s">
        <v>1493</v>
      </c>
      <c r="D4" s="681" t="s">
        <v>1494</v>
      </c>
    </row>
    <row r="5" spans="1:4" s="65" customFormat="1" ht="21" customHeight="1" x14ac:dyDescent="0.2">
      <c r="A5" s="1116" t="s">
        <v>3322</v>
      </c>
      <c r="B5" s="1117"/>
      <c r="C5" s="1021">
        <v>2252.7199999999998</v>
      </c>
      <c r="D5" s="1021">
        <v>2252.7199999999998</v>
      </c>
    </row>
    <row r="6" spans="1:4" ht="21" customHeight="1" x14ac:dyDescent="0.25">
      <c r="A6" s="1116" t="s">
        <v>3323</v>
      </c>
      <c r="B6" s="1117"/>
      <c r="C6" s="1021">
        <v>4370.67</v>
      </c>
      <c r="D6" s="1021">
        <v>4370.67</v>
      </c>
    </row>
    <row r="7" spans="1:4" ht="63.75" customHeight="1" x14ac:dyDescent="0.25">
      <c r="A7" s="1108" t="s">
        <v>3342</v>
      </c>
      <c r="B7" s="1108"/>
      <c r="C7" s="1108"/>
      <c r="D7" s="1108"/>
    </row>
    <row r="8" spans="1:4" ht="41.25" customHeight="1" x14ac:dyDescent="0.25">
      <c r="A8" s="1022" t="s">
        <v>3324</v>
      </c>
      <c r="B8" s="1023" t="s">
        <v>3325</v>
      </c>
      <c r="C8" s="1024">
        <v>6196.62</v>
      </c>
      <c r="D8" s="1024">
        <v>6196.62</v>
      </c>
    </row>
    <row r="9" spans="1:4" ht="33" customHeight="1" x14ac:dyDescent="0.25">
      <c r="A9" s="1022" t="s">
        <v>3326</v>
      </c>
      <c r="B9" s="1023" t="s">
        <v>3327</v>
      </c>
      <c r="C9" s="1024">
        <v>6433.01</v>
      </c>
      <c r="D9" s="1024">
        <v>6433.01</v>
      </c>
    </row>
    <row r="10" spans="1:4" ht="30" customHeight="1" x14ac:dyDescent="0.25">
      <c r="A10" s="1022" t="s">
        <v>3328</v>
      </c>
      <c r="B10" s="1023" t="s">
        <v>3329</v>
      </c>
      <c r="C10" s="1024">
        <v>25352.91</v>
      </c>
      <c r="D10" s="1024">
        <v>25352.91</v>
      </c>
    </row>
    <row r="11" spans="1:4" ht="39.75" customHeight="1" x14ac:dyDescent="0.25">
      <c r="A11" s="1108" t="s">
        <v>3343</v>
      </c>
      <c r="B11" s="1108"/>
      <c r="C11" s="1108"/>
      <c r="D11" s="1108"/>
    </row>
    <row r="12" spans="1:4" ht="21.75" customHeight="1" x14ac:dyDescent="0.25">
      <c r="A12" s="681" t="s">
        <v>3330</v>
      </c>
      <c r="B12" s="1109" t="s">
        <v>3331</v>
      </c>
      <c r="C12" s="1110"/>
      <c r="D12" s="681" t="s">
        <v>3332</v>
      </c>
    </row>
    <row r="13" spans="1:4" ht="21.75" customHeight="1" x14ac:dyDescent="0.25">
      <c r="A13" s="1025">
        <v>1001</v>
      </c>
      <c r="B13" s="1105" t="s">
        <v>3333</v>
      </c>
      <c r="C13" s="1106"/>
      <c r="D13" s="1026">
        <v>11300</v>
      </c>
    </row>
    <row r="14" spans="1:4" ht="21.75" customHeight="1" x14ac:dyDescent="0.25">
      <c r="A14" s="1025">
        <v>1002</v>
      </c>
      <c r="B14" s="1105" t="s">
        <v>3334</v>
      </c>
      <c r="C14" s="1106"/>
      <c r="D14" s="1026">
        <v>22600</v>
      </c>
    </row>
    <row r="15" spans="1:4" ht="21.75" customHeight="1" x14ac:dyDescent="0.25">
      <c r="A15" s="1025">
        <v>1003</v>
      </c>
      <c r="B15" s="1105" t="s">
        <v>3335</v>
      </c>
      <c r="C15" s="1106"/>
      <c r="D15" s="1026">
        <v>33900</v>
      </c>
    </row>
    <row r="16" spans="1:4" ht="21.75" customHeight="1" x14ac:dyDescent="0.25">
      <c r="A16" s="1025">
        <v>1004</v>
      </c>
      <c r="B16" s="1111" t="s">
        <v>3336</v>
      </c>
      <c r="C16" s="1112"/>
      <c r="D16" s="1026">
        <v>50000</v>
      </c>
    </row>
    <row r="17" spans="1:4" ht="21.75" customHeight="1" x14ac:dyDescent="0.25">
      <c r="A17" s="1025">
        <v>1005</v>
      </c>
      <c r="B17" s="1105" t="s">
        <v>3337</v>
      </c>
      <c r="C17" s="1106"/>
      <c r="D17" s="1026">
        <v>75000</v>
      </c>
    </row>
    <row r="18" spans="1:4" ht="20.25" customHeight="1" x14ac:dyDescent="0.25">
      <c r="A18" s="1025">
        <v>1006</v>
      </c>
      <c r="B18" s="1105" t="s">
        <v>3338</v>
      </c>
      <c r="C18" s="1106"/>
      <c r="D18" s="1026">
        <v>16500</v>
      </c>
    </row>
    <row r="19" spans="1:4" ht="19.5" customHeight="1" x14ac:dyDescent="0.25">
      <c r="A19" s="1025">
        <v>1007</v>
      </c>
      <c r="B19" s="1105" t="s">
        <v>3339</v>
      </c>
      <c r="C19" s="1106"/>
      <c r="D19" s="1026">
        <v>33000</v>
      </c>
    </row>
    <row r="20" spans="1:4" ht="20.25" customHeight="1" x14ac:dyDescent="0.25">
      <c r="A20" s="1025">
        <v>1008</v>
      </c>
      <c r="B20" s="1107" t="s">
        <v>3340</v>
      </c>
      <c r="C20" s="1107"/>
      <c r="D20" s="1026">
        <v>61000</v>
      </c>
    </row>
    <row r="21" spans="1:4" ht="18.75" x14ac:dyDescent="0.3">
      <c r="A21" s="682"/>
      <c r="B21" s="682"/>
      <c r="C21" s="1027"/>
      <c r="D21" s="1027"/>
    </row>
  </sheetData>
  <mergeCells count="16">
    <mergeCell ref="A7:D7"/>
    <mergeCell ref="C1:D1"/>
    <mergeCell ref="A2:D2"/>
    <mergeCell ref="A4:B4"/>
    <mergeCell ref="A5:B5"/>
    <mergeCell ref="A6:B6"/>
    <mergeCell ref="B17:C17"/>
    <mergeCell ref="B18:C18"/>
    <mergeCell ref="B19:C19"/>
    <mergeCell ref="B20:C20"/>
    <mergeCell ref="A11:D11"/>
    <mergeCell ref="B12:C12"/>
    <mergeCell ref="B13:C13"/>
    <mergeCell ref="B14:C14"/>
    <mergeCell ref="B15:C15"/>
    <mergeCell ref="B16:C16"/>
  </mergeCells>
  <pageMargins left="0.75" right="0.75" top="1" bottom="1" header="0.5" footer="0.5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43"/>
  <sheetViews>
    <sheetView view="pageBreakPreview" zoomScale="120" zoomScaleNormal="100" zoomScaleSheetLayoutView="120" workbookViewId="0">
      <selection activeCell="A2" sqref="A2:D2"/>
    </sheetView>
  </sheetViews>
  <sheetFormatPr defaultRowHeight="15" x14ac:dyDescent="0.25"/>
  <cols>
    <col min="1" max="1" width="23" style="671" customWidth="1"/>
    <col min="2" max="2" width="27.140625" style="671" customWidth="1"/>
    <col min="3" max="4" width="27.28515625" style="671" customWidth="1"/>
    <col min="5" max="257" width="9.140625" style="671"/>
    <col min="258" max="258" width="23" style="671" customWidth="1"/>
    <col min="259" max="260" width="27.28515625" style="671" customWidth="1"/>
    <col min="261" max="513" width="9.140625" style="671"/>
    <col min="514" max="514" width="23" style="671" customWidth="1"/>
    <col min="515" max="516" width="27.28515625" style="671" customWidth="1"/>
    <col min="517" max="769" width="9.140625" style="671"/>
    <col min="770" max="770" width="23" style="671" customWidth="1"/>
    <col min="771" max="772" width="27.28515625" style="671" customWidth="1"/>
    <col min="773" max="1025" width="9.140625" style="671"/>
    <col min="1026" max="1026" width="23" style="671" customWidth="1"/>
    <col min="1027" max="1028" width="27.28515625" style="671" customWidth="1"/>
    <col min="1029" max="1281" width="9.140625" style="671"/>
    <col min="1282" max="1282" width="23" style="671" customWidth="1"/>
    <col min="1283" max="1284" width="27.28515625" style="671" customWidth="1"/>
    <col min="1285" max="1537" width="9.140625" style="671"/>
    <col min="1538" max="1538" width="23" style="671" customWidth="1"/>
    <col min="1539" max="1540" width="27.28515625" style="671" customWidth="1"/>
    <col min="1541" max="1793" width="9.140625" style="671"/>
    <col min="1794" max="1794" width="23" style="671" customWidth="1"/>
    <col min="1795" max="1796" width="27.28515625" style="671" customWidth="1"/>
    <col min="1797" max="2049" width="9.140625" style="671"/>
    <col min="2050" max="2050" width="23" style="671" customWidth="1"/>
    <col min="2051" max="2052" width="27.28515625" style="671" customWidth="1"/>
    <col min="2053" max="2305" width="9.140625" style="671"/>
    <col min="2306" max="2306" width="23" style="671" customWidth="1"/>
    <col min="2307" max="2308" width="27.28515625" style="671" customWidth="1"/>
    <col min="2309" max="2561" width="9.140625" style="671"/>
    <col min="2562" max="2562" width="23" style="671" customWidth="1"/>
    <col min="2563" max="2564" width="27.28515625" style="671" customWidth="1"/>
    <col min="2565" max="2817" width="9.140625" style="671"/>
    <col min="2818" max="2818" width="23" style="671" customWidth="1"/>
    <col min="2819" max="2820" width="27.28515625" style="671" customWidth="1"/>
    <col min="2821" max="3073" width="9.140625" style="671"/>
    <col min="3074" max="3074" width="23" style="671" customWidth="1"/>
    <col min="3075" max="3076" width="27.28515625" style="671" customWidth="1"/>
    <col min="3077" max="3329" width="9.140625" style="671"/>
    <col min="3330" max="3330" width="23" style="671" customWidth="1"/>
    <col min="3331" max="3332" width="27.28515625" style="671" customWidth="1"/>
    <col min="3333" max="3585" width="9.140625" style="671"/>
    <col min="3586" max="3586" width="23" style="671" customWidth="1"/>
    <col min="3587" max="3588" width="27.28515625" style="671" customWidth="1"/>
    <col min="3589" max="3841" width="9.140625" style="671"/>
    <col min="3842" max="3842" width="23" style="671" customWidth="1"/>
    <col min="3843" max="3844" width="27.28515625" style="671" customWidth="1"/>
    <col min="3845" max="4097" width="9.140625" style="671"/>
    <col min="4098" max="4098" width="23" style="671" customWidth="1"/>
    <col min="4099" max="4100" width="27.28515625" style="671" customWidth="1"/>
    <col min="4101" max="4353" width="9.140625" style="671"/>
    <col min="4354" max="4354" width="23" style="671" customWidth="1"/>
    <col min="4355" max="4356" width="27.28515625" style="671" customWidth="1"/>
    <col min="4357" max="4609" width="9.140625" style="671"/>
    <col min="4610" max="4610" width="23" style="671" customWidth="1"/>
    <col min="4611" max="4612" width="27.28515625" style="671" customWidth="1"/>
    <col min="4613" max="4865" width="9.140625" style="671"/>
    <col min="4866" max="4866" width="23" style="671" customWidth="1"/>
    <col min="4867" max="4868" width="27.28515625" style="671" customWidth="1"/>
    <col min="4869" max="5121" width="9.140625" style="671"/>
    <col min="5122" max="5122" width="23" style="671" customWidth="1"/>
    <col min="5123" max="5124" width="27.28515625" style="671" customWidth="1"/>
    <col min="5125" max="5377" width="9.140625" style="671"/>
    <col min="5378" max="5378" width="23" style="671" customWidth="1"/>
    <col min="5379" max="5380" width="27.28515625" style="671" customWidth="1"/>
    <col min="5381" max="5633" width="9.140625" style="671"/>
    <col min="5634" max="5634" width="23" style="671" customWidth="1"/>
    <col min="5635" max="5636" width="27.28515625" style="671" customWidth="1"/>
    <col min="5637" max="5889" width="9.140625" style="671"/>
    <col min="5890" max="5890" width="23" style="671" customWidth="1"/>
    <col min="5891" max="5892" width="27.28515625" style="671" customWidth="1"/>
    <col min="5893" max="6145" width="9.140625" style="671"/>
    <col min="6146" max="6146" width="23" style="671" customWidth="1"/>
    <col min="6147" max="6148" width="27.28515625" style="671" customWidth="1"/>
    <col min="6149" max="6401" width="9.140625" style="671"/>
    <col min="6402" max="6402" width="23" style="671" customWidth="1"/>
    <col min="6403" max="6404" width="27.28515625" style="671" customWidth="1"/>
    <col min="6405" max="6657" width="9.140625" style="671"/>
    <col min="6658" max="6658" width="23" style="671" customWidth="1"/>
    <col min="6659" max="6660" width="27.28515625" style="671" customWidth="1"/>
    <col min="6661" max="6913" width="9.140625" style="671"/>
    <col min="6914" max="6914" width="23" style="671" customWidth="1"/>
    <col min="6915" max="6916" width="27.28515625" style="671" customWidth="1"/>
    <col min="6917" max="7169" width="9.140625" style="671"/>
    <col min="7170" max="7170" width="23" style="671" customWidth="1"/>
    <col min="7171" max="7172" width="27.28515625" style="671" customWidth="1"/>
    <col min="7173" max="7425" width="9.140625" style="671"/>
    <col min="7426" max="7426" width="23" style="671" customWidth="1"/>
    <col min="7427" max="7428" width="27.28515625" style="671" customWidth="1"/>
    <col min="7429" max="7681" width="9.140625" style="671"/>
    <col min="7682" max="7682" width="23" style="671" customWidth="1"/>
    <col min="7683" max="7684" width="27.28515625" style="671" customWidth="1"/>
    <col min="7685" max="7937" width="9.140625" style="671"/>
    <col min="7938" max="7938" width="23" style="671" customWidth="1"/>
    <col min="7939" max="7940" width="27.28515625" style="671" customWidth="1"/>
    <col min="7941" max="8193" width="9.140625" style="671"/>
    <col min="8194" max="8194" width="23" style="671" customWidth="1"/>
    <col min="8195" max="8196" width="27.28515625" style="671" customWidth="1"/>
    <col min="8197" max="8449" width="9.140625" style="671"/>
    <col min="8450" max="8450" width="23" style="671" customWidth="1"/>
    <col min="8451" max="8452" width="27.28515625" style="671" customWidth="1"/>
    <col min="8453" max="8705" width="9.140625" style="671"/>
    <col min="8706" max="8706" width="23" style="671" customWidth="1"/>
    <col min="8707" max="8708" width="27.28515625" style="671" customWidth="1"/>
    <col min="8709" max="8961" width="9.140625" style="671"/>
    <col min="8962" max="8962" width="23" style="671" customWidth="1"/>
    <col min="8963" max="8964" width="27.28515625" style="671" customWidth="1"/>
    <col min="8965" max="9217" width="9.140625" style="671"/>
    <col min="9218" max="9218" width="23" style="671" customWidth="1"/>
    <col min="9219" max="9220" width="27.28515625" style="671" customWidth="1"/>
    <col min="9221" max="9473" width="9.140625" style="671"/>
    <col min="9474" max="9474" width="23" style="671" customWidth="1"/>
    <col min="9475" max="9476" width="27.28515625" style="671" customWidth="1"/>
    <col min="9477" max="9729" width="9.140625" style="671"/>
    <col min="9730" max="9730" width="23" style="671" customWidth="1"/>
    <col min="9731" max="9732" width="27.28515625" style="671" customWidth="1"/>
    <col min="9733" max="9985" width="9.140625" style="671"/>
    <col min="9986" max="9986" width="23" style="671" customWidth="1"/>
    <col min="9987" max="9988" width="27.28515625" style="671" customWidth="1"/>
    <col min="9989" max="10241" width="9.140625" style="671"/>
    <col min="10242" max="10242" width="23" style="671" customWidth="1"/>
    <col min="10243" max="10244" width="27.28515625" style="671" customWidth="1"/>
    <col min="10245" max="10497" width="9.140625" style="671"/>
    <col min="10498" max="10498" width="23" style="671" customWidth="1"/>
    <col min="10499" max="10500" width="27.28515625" style="671" customWidth="1"/>
    <col min="10501" max="10753" width="9.140625" style="671"/>
    <col min="10754" max="10754" width="23" style="671" customWidth="1"/>
    <col min="10755" max="10756" width="27.28515625" style="671" customWidth="1"/>
    <col min="10757" max="11009" width="9.140625" style="671"/>
    <col min="11010" max="11010" width="23" style="671" customWidth="1"/>
    <col min="11011" max="11012" width="27.28515625" style="671" customWidth="1"/>
    <col min="11013" max="11265" width="9.140625" style="671"/>
    <col min="11266" max="11266" width="23" style="671" customWidth="1"/>
    <col min="11267" max="11268" width="27.28515625" style="671" customWidth="1"/>
    <col min="11269" max="11521" width="9.140625" style="671"/>
    <col min="11522" max="11522" width="23" style="671" customWidth="1"/>
    <col min="11523" max="11524" width="27.28515625" style="671" customWidth="1"/>
    <col min="11525" max="11777" width="9.140625" style="671"/>
    <col min="11778" max="11778" width="23" style="671" customWidth="1"/>
    <col min="11779" max="11780" width="27.28515625" style="671" customWidth="1"/>
    <col min="11781" max="12033" width="9.140625" style="671"/>
    <col min="12034" max="12034" width="23" style="671" customWidth="1"/>
    <col min="12035" max="12036" width="27.28515625" style="671" customWidth="1"/>
    <col min="12037" max="12289" width="9.140625" style="671"/>
    <col min="12290" max="12290" width="23" style="671" customWidth="1"/>
    <col min="12291" max="12292" width="27.28515625" style="671" customWidth="1"/>
    <col min="12293" max="12545" width="9.140625" style="671"/>
    <col min="12546" max="12546" width="23" style="671" customWidth="1"/>
    <col min="12547" max="12548" width="27.28515625" style="671" customWidth="1"/>
    <col min="12549" max="12801" width="9.140625" style="671"/>
    <col min="12802" max="12802" width="23" style="671" customWidth="1"/>
    <col min="12803" max="12804" width="27.28515625" style="671" customWidth="1"/>
    <col min="12805" max="13057" width="9.140625" style="671"/>
    <col min="13058" max="13058" width="23" style="671" customWidth="1"/>
    <col min="13059" max="13060" width="27.28515625" style="671" customWidth="1"/>
    <col min="13061" max="13313" width="9.140625" style="671"/>
    <col min="13314" max="13314" width="23" style="671" customWidth="1"/>
    <col min="13315" max="13316" width="27.28515625" style="671" customWidth="1"/>
    <col min="13317" max="13569" width="9.140625" style="671"/>
    <col min="13570" max="13570" width="23" style="671" customWidth="1"/>
    <col min="13571" max="13572" width="27.28515625" style="671" customWidth="1"/>
    <col min="13573" max="13825" width="9.140625" style="671"/>
    <col min="13826" max="13826" width="23" style="671" customWidth="1"/>
    <col min="13827" max="13828" width="27.28515625" style="671" customWidth="1"/>
    <col min="13829" max="14081" width="9.140625" style="671"/>
    <col min="14082" max="14082" width="23" style="671" customWidth="1"/>
    <col min="14083" max="14084" width="27.28515625" style="671" customWidth="1"/>
    <col min="14085" max="14337" width="9.140625" style="671"/>
    <col min="14338" max="14338" width="23" style="671" customWidth="1"/>
    <col min="14339" max="14340" width="27.28515625" style="671" customWidth="1"/>
    <col min="14341" max="14593" width="9.140625" style="671"/>
    <col min="14594" max="14594" width="23" style="671" customWidth="1"/>
    <col min="14595" max="14596" width="27.28515625" style="671" customWidth="1"/>
    <col min="14597" max="14849" width="9.140625" style="671"/>
    <col min="14850" max="14850" width="23" style="671" customWidth="1"/>
    <col min="14851" max="14852" width="27.28515625" style="671" customWidth="1"/>
    <col min="14853" max="15105" width="9.140625" style="671"/>
    <col min="15106" max="15106" width="23" style="671" customWidth="1"/>
    <col min="15107" max="15108" width="27.28515625" style="671" customWidth="1"/>
    <col min="15109" max="15361" width="9.140625" style="671"/>
    <col min="15362" max="15362" width="23" style="671" customWidth="1"/>
    <col min="15363" max="15364" width="27.28515625" style="671" customWidth="1"/>
    <col min="15365" max="15617" width="9.140625" style="671"/>
    <col min="15618" max="15618" width="23" style="671" customWidth="1"/>
    <col min="15619" max="15620" width="27.28515625" style="671" customWidth="1"/>
    <col min="15621" max="15873" width="9.140625" style="671"/>
    <col min="15874" max="15874" width="23" style="671" customWidth="1"/>
    <col min="15875" max="15876" width="27.28515625" style="671" customWidth="1"/>
    <col min="15877" max="16129" width="9.140625" style="671"/>
    <col min="16130" max="16130" width="23" style="671" customWidth="1"/>
    <col min="16131" max="16132" width="27.28515625" style="671" customWidth="1"/>
    <col min="16133" max="16384" width="9.140625" style="671"/>
  </cols>
  <sheetData>
    <row r="1" spans="1:6" ht="41.25" customHeight="1" x14ac:dyDescent="0.25">
      <c r="A1" s="809">
        <v>829.64</v>
      </c>
      <c r="C1" s="1078" t="s">
        <v>5602</v>
      </c>
      <c r="D1" s="1078"/>
      <c r="E1" s="64"/>
    </row>
    <row r="2" spans="1:6" ht="69.75" customHeight="1" x14ac:dyDescent="0.25">
      <c r="A2" s="1118" t="s">
        <v>3315</v>
      </c>
      <c r="B2" s="1118"/>
      <c r="C2" s="1118"/>
      <c r="D2" s="1118"/>
    </row>
    <row r="3" spans="1:6" ht="137.25" customHeight="1" x14ac:dyDescent="0.25">
      <c r="A3" s="672" t="s">
        <v>1373</v>
      </c>
      <c r="B3" s="672" t="s">
        <v>3307</v>
      </c>
      <c r="C3" s="672" t="s">
        <v>3308</v>
      </c>
      <c r="D3" s="672" t="s">
        <v>3309</v>
      </c>
    </row>
    <row r="4" spans="1:6" x14ac:dyDescent="0.25">
      <c r="A4" s="673" t="s">
        <v>3310</v>
      </c>
      <c r="B4" s="672" t="s">
        <v>3316</v>
      </c>
      <c r="C4" s="674">
        <v>0.96279999999999999</v>
      </c>
      <c r="D4" s="675">
        <f>$A$1*C4</f>
        <v>798.78</v>
      </c>
    </row>
    <row r="5" spans="1:6" x14ac:dyDescent="0.25">
      <c r="A5" s="673" t="s">
        <v>3311</v>
      </c>
      <c r="B5" s="672" t="s">
        <v>3317</v>
      </c>
      <c r="C5" s="674">
        <v>0.98640000000000005</v>
      </c>
      <c r="D5" s="675">
        <f t="shared" ref="D5:D8" si="0">$A$1*C5</f>
        <v>818.36</v>
      </c>
      <c r="F5" s="676"/>
    </row>
    <row r="6" spans="1:6" x14ac:dyDescent="0.25">
      <c r="A6" s="673" t="s">
        <v>3312</v>
      </c>
      <c r="B6" s="672" t="s">
        <v>3318</v>
      </c>
      <c r="C6" s="674">
        <v>1.0301</v>
      </c>
      <c r="D6" s="675">
        <f t="shared" si="0"/>
        <v>854.61</v>
      </c>
      <c r="F6" s="676"/>
    </row>
    <row r="7" spans="1:6" x14ac:dyDescent="0.25">
      <c r="A7" s="673" t="s">
        <v>3313</v>
      </c>
      <c r="B7" s="672" t="s">
        <v>3319</v>
      </c>
      <c r="C7" s="674">
        <v>1.0497000000000001</v>
      </c>
      <c r="D7" s="675">
        <f t="shared" si="0"/>
        <v>870.87</v>
      </c>
      <c r="F7" s="676"/>
    </row>
    <row r="8" spans="1:6" x14ac:dyDescent="0.25">
      <c r="A8" s="673" t="s">
        <v>3314</v>
      </c>
      <c r="B8" s="672" t="s">
        <v>3320</v>
      </c>
      <c r="C8" s="674">
        <v>1.0881000000000001</v>
      </c>
      <c r="D8" s="675">
        <f t="shared" si="0"/>
        <v>902.73</v>
      </c>
      <c r="F8" s="676"/>
    </row>
    <row r="9" spans="1:6" x14ac:dyDescent="0.25">
      <c r="F9" s="676"/>
    </row>
    <row r="10" spans="1:6" x14ac:dyDescent="0.25">
      <c r="F10" s="676"/>
    </row>
    <row r="11" spans="1:6" x14ac:dyDescent="0.25">
      <c r="F11" s="676"/>
    </row>
    <row r="12" spans="1:6" x14ac:dyDescent="0.25">
      <c r="F12" s="676"/>
    </row>
    <row r="13" spans="1:6" x14ac:dyDescent="0.25">
      <c r="F13" s="676"/>
    </row>
    <row r="14" spans="1:6" x14ac:dyDescent="0.25">
      <c r="F14" s="676"/>
    </row>
    <row r="15" spans="1:6" x14ac:dyDescent="0.25">
      <c r="F15" s="676"/>
    </row>
    <row r="16" spans="1:6" x14ac:dyDescent="0.25">
      <c r="F16" s="676"/>
    </row>
    <row r="17" spans="6:6" x14ac:dyDescent="0.25">
      <c r="F17" s="676"/>
    </row>
    <row r="18" spans="6:6" x14ac:dyDescent="0.25">
      <c r="F18" s="676"/>
    </row>
    <row r="19" spans="6:6" x14ac:dyDescent="0.25">
      <c r="F19" s="676"/>
    </row>
    <row r="20" spans="6:6" x14ac:dyDescent="0.25">
      <c r="F20" s="676"/>
    </row>
    <row r="22" spans="6:6" x14ac:dyDescent="0.25">
      <c r="F22" s="676"/>
    </row>
    <row r="23" spans="6:6" x14ac:dyDescent="0.25">
      <c r="F23" s="676"/>
    </row>
    <row r="24" spans="6:6" x14ac:dyDescent="0.25">
      <c r="F24" s="676"/>
    </row>
    <row r="25" spans="6:6" x14ac:dyDescent="0.25">
      <c r="F25" s="676"/>
    </row>
    <row r="26" spans="6:6" x14ac:dyDescent="0.25">
      <c r="F26" s="676"/>
    </row>
    <row r="27" spans="6:6" x14ac:dyDescent="0.25">
      <c r="F27" s="676"/>
    </row>
    <row r="28" spans="6:6" x14ac:dyDescent="0.25">
      <c r="F28" s="676"/>
    </row>
    <row r="29" spans="6:6" x14ac:dyDescent="0.25">
      <c r="F29" s="676"/>
    </row>
    <row r="30" spans="6:6" x14ac:dyDescent="0.25">
      <c r="F30" s="676"/>
    </row>
    <row r="31" spans="6:6" x14ac:dyDescent="0.25">
      <c r="F31" s="676"/>
    </row>
    <row r="32" spans="6:6" x14ac:dyDescent="0.25">
      <c r="F32" s="676"/>
    </row>
    <row r="33" spans="6:6" x14ac:dyDescent="0.25">
      <c r="F33" s="676"/>
    </row>
    <row r="35" spans="6:6" x14ac:dyDescent="0.25">
      <c r="F35" s="676"/>
    </row>
    <row r="36" spans="6:6" x14ac:dyDescent="0.25">
      <c r="F36" s="676"/>
    </row>
    <row r="37" spans="6:6" x14ac:dyDescent="0.25">
      <c r="F37" s="676"/>
    </row>
    <row r="38" spans="6:6" x14ac:dyDescent="0.25">
      <c r="F38" s="676"/>
    </row>
    <row r="39" spans="6:6" x14ac:dyDescent="0.25">
      <c r="F39" s="676"/>
    </row>
    <row r="41" spans="6:6" x14ac:dyDescent="0.25">
      <c r="F41" s="676"/>
    </row>
    <row r="42" spans="6:6" x14ac:dyDescent="0.25">
      <c r="F42" s="676"/>
    </row>
    <row r="43" spans="6:6" x14ac:dyDescent="0.25">
      <c r="F43" s="676"/>
    </row>
  </sheetData>
  <mergeCells count="2">
    <mergeCell ref="C1:D1"/>
    <mergeCell ref="A2:D2"/>
  </mergeCells>
  <pageMargins left="0.7" right="0.7" top="0.75" bottom="0.75" header="0.3" footer="0.3"/>
  <pageSetup paperSize="9" scale="83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="84" zoomScaleNormal="100" zoomScaleSheetLayoutView="84" workbookViewId="0">
      <selection activeCell="L14" sqref="L14"/>
    </sheetView>
  </sheetViews>
  <sheetFormatPr defaultRowHeight="12.75" x14ac:dyDescent="0.2"/>
  <cols>
    <col min="1" max="1" width="9.140625" style="65"/>
    <col min="2" max="2" width="29.85546875" style="76" customWidth="1"/>
    <col min="3" max="3" width="10.42578125" style="670" hidden="1" customWidth="1"/>
    <col min="4" max="4" width="8" style="65" customWidth="1"/>
    <col min="5" max="5" width="7" style="65" customWidth="1"/>
    <col min="6" max="213" width="9.140625" style="65"/>
    <col min="214" max="214" width="28" style="65" customWidth="1"/>
    <col min="215" max="215" width="7.42578125" style="65" customWidth="1"/>
    <col min="216" max="216" width="9" style="65" customWidth="1"/>
    <col min="217" max="217" width="8.140625" style="65" customWidth="1"/>
    <col min="218" max="218" width="8.28515625" style="65" customWidth="1"/>
    <col min="219" max="219" width="10.140625" style="65" customWidth="1"/>
    <col min="220" max="220" width="10.7109375" style="65" customWidth="1"/>
    <col min="221" max="221" width="10" style="65" customWidth="1"/>
    <col min="222" max="223" width="8" style="65" customWidth="1"/>
    <col min="224" max="469" width="9.140625" style="65"/>
    <col min="470" max="470" width="28" style="65" customWidth="1"/>
    <col min="471" max="471" width="7.42578125" style="65" customWidth="1"/>
    <col min="472" max="472" width="9" style="65" customWidth="1"/>
    <col min="473" max="473" width="8.140625" style="65" customWidth="1"/>
    <col min="474" max="474" width="8.28515625" style="65" customWidth="1"/>
    <col min="475" max="475" width="10.140625" style="65" customWidth="1"/>
    <col min="476" max="476" width="10.7109375" style="65" customWidth="1"/>
    <col min="477" max="477" width="10" style="65" customWidth="1"/>
    <col min="478" max="479" width="8" style="65" customWidth="1"/>
    <col min="480" max="725" width="9.140625" style="65"/>
    <col min="726" max="726" width="28" style="65" customWidth="1"/>
    <col min="727" max="727" width="7.42578125" style="65" customWidth="1"/>
    <col min="728" max="728" width="9" style="65" customWidth="1"/>
    <col min="729" max="729" width="8.140625" style="65" customWidth="1"/>
    <col min="730" max="730" width="8.28515625" style="65" customWidth="1"/>
    <col min="731" max="731" width="10.140625" style="65" customWidth="1"/>
    <col min="732" max="732" width="10.7109375" style="65" customWidth="1"/>
    <col min="733" max="733" width="10" style="65" customWidth="1"/>
    <col min="734" max="735" width="8" style="65" customWidth="1"/>
    <col min="736" max="981" width="9.140625" style="65"/>
    <col min="982" max="982" width="28" style="65" customWidth="1"/>
    <col min="983" max="983" width="7.42578125" style="65" customWidth="1"/>
    <col min="984" max="984" width="9" style="65" customWidth="1"/>
    <col min="985" max="985" width="8.140625" style="65" customWidth="1"/>
    <col min="986" max="986" width="8.28515625" style="65" customWidth="1"/>
    <col min="987" max="987" width="10.140625" style="65" customWidth="1"/>
    <col min="988" max="988" width="10.7109375" style="65" customWidth="1"/>
    <col min="989" max="989" width="10" style="65" customWidth="1"/>
    <col min="990" max="991" width="8" style="65" customWidth="1"/>
    <col min="992" max="1237" width="9.140625" style="65"/>
    <col min="1238" max="1238" width="28" style="65" customWidth="1"/>
    <col min="1239" max="1239" width="7.42578125" style="65" customWidth="1"/>
    <col min="1240" max="1240" width="9" style="65" customWidth="1"/>
    <col min="1241" max="1241" width="8.140625" style="65" customWidth="1"/>
    <col min="1242" max="1242" width="8.28515625" style="65" customWidth="1"/>
    <col min="1243" max="1243" width="10.140625" style="65" customWidth="1"/>
    <col min="1244" max="1244" width="10.7109375" style="65" customWidth="1"/>
    <col min="1245" max="1245" width="10" style="65" customWidth="1"/>
    <col min="1246" max="1247" width="8" style="65" customWidth="1"/>
    <col min="1248" max="1493" width="9.140625" style="65"/>
    <col min="1494" max="1494" width="28" style="65" customWidth="1"/>
    <col min="1495" max="1495" width="7.42578125" style="65" customWidth="1"/>
    <col min="1496" max="1496" width="9" style="65" customWidth="1"/>
    <col min="1497" max="1497" width="8.140625" style="65" customWidth="1"/>
    <col min="1498" max="1498" width="8.28515625" style="65" customWidth="1"/>
    <col min="1499" max="1499" width="10.140625" style="65" customWidth="1"/>
    <col min="1500" max="1500" width="10.7109375" style="65" customWidth="1"/>
    <col min="1501" max="1501" width="10" style="65" customWidth="1"/>
    <col min="1502" max="1503" width="8" style="65" customWidth="1"/>
    <col min="1504" max="1749" width="9.140625" style="65"/>
    <col min="1750" max="1750" width="28" style="65" customWidth="1"/>
    <col min="1751" max="1751" width="7.42578125" style="65" customWidth="1"/>
    <col min="1752" max="1752" width="9" style="65" customWidth="1"/>
    <col min="1753" max="1753" width="8.140625" style="65" customWidth="1"/>
    <col min="1754" max="1754" width="8.28515625" style="65" customWidth="1"/>
    <col min="1755" max="1755" width="10.140625" style="65" customWidth="1"/>
    <col min="1756" max="1756" width="10.7109375" style="65" customWidth="1"/>
    <col min="1757" max="1757" width="10" style="65" customWidth="1"/>
    <col min="1758" max="1759" width="8" style="65" customWidth="1"/>
    <col min="1760" max="2005" width="9.140625" style="65"/>
    <col min="2006" max="2006" width="28" style="65" customWidth="1"/>
    <col min="2007" max="2007" width="7.42578125" style="65" customWidth="1"/>
    <col min="2008" max="2008" width="9" style="65" customWidth="1"/>
    <col min="2009" max="2009" width="8.140625" style="65" customWidth="1"/>
    <col min="2010" max="2010" width="8.28515625" style="65" customWidth="1"/>
    <col min="2011" max="2011" width="10.140625" style="65" customWidth="1"/>
    <col min="2012" max="2012" width="10.7109375" style="65" customWidth="1"/>
    <col min="2013" max="2013" width="10" style="65" customWidth="1"/>
    <col min="2014" max="2015" width="8" style="65" customWidth="1"/>
    <col min="2016" max="2261" width="9.140625" style="65"/>
    <col min="2262" max="2262" width="28" style="65" customWidth="1"/>
    <col min="2263" max="2263" width="7.42578125" style="65" customWidth="1"/>
    <col min="2264" max="2264" width="9" style="65" customWidth="1"/>
    <col min="2265" max="2265" width="8.140625" style="65" customWidth="1"/>
    <col min="2266" max="2266" width="8.28515625" style="65" customWidth="1"/>
    <col min="2267" max="2267" width="10.140625" style="65" customWidth="1"/>
    <col min="2268" max="2268" width="10.7109375" style="65" customWidth="1"/>
    <col min="2269" max="2269" width="10" style="65" customWidth="1"/>
    <col min="2270" max="2271" width="8" style="65" customWidth="1"/>
    <col min="2272" max="2517" width="9.140625" style="65"/>
    <col min="2518" max="2518" width="28" style="65" customWidth="1"/>
    <col min="2519" max="2519" width="7.42578125" style="65" customWidth="1"/>
    <col min="2520" max="2520" width="9" style="65" customWidth="1"/>
    <col min="2521" max="2521" width="8.140625" style="65" customWidth="1"/>
    <col min="2522" max="2522" width="8.28515625" style="65" customWidth="1"/>
    <col min="2523" max="2523" width="10.140625" style="65" customWidth="1"/>
    <col min="2524" max="2524" width="10.7109375" style="65" customWidth="1"/>
    <col min="2525" max="2525" width="10" style="65" customWidth="1"/>
    <col min="2526" max="2527" width="8" style="65" customWidth="1"/>
    <col min="2528" max="2773" width="9.140625" style="65"/>
    <col min="2774" max="2774" width="28" style="65" customWidth="1"/>
    <col min="2775" max="2775" width="7.42578125" style="65" customWidth="1"/>
    <col min="2776" max="2776" width="9" style="65" customWidth="1"/>
    <col min="2777" max="2777" width="8.140625" style="65" customWidth="1"/>
    <col min="2778" max="2778" width="8.28515625" style="65" customWidth="1"/>
    <col min="2779" max="2779" width="10.140625" style="65" customWidth="1"/>
    <col min="2780" max="2780" width="10.7109375" style="65" customWidth="1"/>
    <col min="2781" max="2781" width="10" style="65" customWidth="1"/>
    <col min="2782" max="2783" width="8" style="65" customWidth="1"/>
    <col min="2784" max="3029" width="9.140625" style="65"/>
    <col min="3030" max="3030" width="28" style="65" customWidth="1"/>
    <col min="3031" max="3031" width="7.42578125" style="65" customWidth="1"/>
    <col min="3032" max="3032" width="9" style="65" customWidth="1"/>
    <col min="3033" max="3033" width="8.140625" style="65" customWidth="1"/>
    <col min="3034" max="3034" width="8.28515625" style="65" customWidth="1"/>
    <col min="3035" max="3035" width="10.140625" style="65" customWidth="1"/>
    <col min="3036" max="3036" width="10.7109375" style="65" customWidth="1"/>
    <col min="3037" max="3037" width="10" style="65" customWidth="1"/>
    <col min="3038" max="3039" width="8" style="65" customWidth="1"/>
    <col min="3040" max="3285" width="9.140625" style="65"/>
    <col min="3286" max="3286" width="28" style="65" customWidth="1"/>
    <col min="3287" max="3287" width="7.42578125" style="65" customWidth="1"/>
    <col min="3288" max="3288" width="9" style="65" customWidth="1"/>
    <col min="3289" max="3289" width="8.140625" style="65" customWidth="1"/>
    <col min="3290" max="3290" width="8.28515625" style="65" customWidth="1"/>
    <col min="3291" max="3291" width="10.140625" style="65" customWidth="1"/>
    <col min="3292" max="3292" width="10.7109375" style="65" customWidth="1"/>
    <col min="3293" max="3293" width="10" style="65" customWidth="1"/>
    <col min="3294" max="3295" width="8" style="65" customWidth="1"/>
    <col min="3296" max="3541" width="9.140625" style="65"/>
    <col min="3542" max="3542" width="28" style="65" customWidth="1"/>
    <col min="3543" max="3543" width="7.42578125" style="65" customWidth="1"/>
    <col min="3544" max="3544" width="9" style="65" customWidth="1"/>
    <col min="3545" max="3545" width="8.140625" style="65" customWidth="1"/>
    <col min="3546" max="3546" width="8.28515625" style="65" customWidth="1"/>
    <col min="3547" max="3547" width="10.140625" style="65" customWidth="1"/>
    <col min="3548" max="3548" width="10.7109375" style="65" customWidth="1"/>
    <col min="3549" max="3549" width="10" style="65" customWidth="1"/>
    <col min="3550" max="3551" width="8" style="65" customWidth="1"/>
    <col min="3552" max="3797" width="9.140625" style="65"/>
    <col min="3798" max="3798" width="28" style="65" customWidth="1"/>
    <col min="3799" max="3799" width="7.42578125" style="65" customWidth="1"/>
    <col min="3800" max="3800" width="9" style="65" customWidth="1"/>
    <col min="3801" max="3801" width="8.140625" style="65" customWidth="1"/>
    <col min="3802" max="3802" width="8.28515625" style="65" customWidth="1"/>
    <col min="3803" max="3803" width="10.140625" style="65" customWidth="1"/>
    <col min="3804" max="3804" width="10.7109375" style="65" customWidth="1"/>
    <col min="3805" max="3805" width="10" style="65" customWidth="1"/>
    <col min="3806" max="3807" width="8" style="65" customWidth="1"/>
    <col min="3808" max="4053" width="9.140625" style="65"/>
    <col min="4054" max="4054" width="28" style="65" customWidth="1"/>
    <col min="4055" max="4055" width="7.42578125" style="65" customWidth="1"/>
    <col min="4056" max="4056" width="9" style="65" customWidth="1"/>
    <col min="4057" max="4057" width="8.140625" style="65" customWidth="1"/>
    <col min="4058" max="4058" width="8.28515625" style="65" customWidth="1"/>
    <col min="4059" max="4059" width="10.140625" style="65" customWidth="1"/>
    <col min="4060" max="4060" width="10.7109375" style="65" customWidth="1"/>
    <col min="4061" max="4061" width="10" style="65" customWidth="1"/>
    <col min="4062" max="4063" width="8" style="65" customWidth="1"/>
    <col min="4064" max="4309" width="9.140625" style="65"/>
    <col min="4310" max="4310" width="28" style="65" customWidth="1"/>
    <col min="4311" max="4311" width="7.42578125" style="65" customWidth="1"/>
    <col min="4312" max="4312" width="9" style="65" customWidth="1"/>
    <col min="4313" max="4313" width="8.140625" style="65" customWidth="1"/>
    <col min="4314" max="4314" width="8.28515625" style="65" customWidth="1"/>
    <col min="4315" max="4315" width="10.140625" style="65" customWidth="1"/>
    <col min="4316" max="4316" width="10.7109375" style="65" customWidth="1"/>
    <col min="4317" max="4317" width="10" style="65" customWidth="1"/>
    <col min="4318" max="4319" width="8" style="65" customWidth="1"/>
    <col min="4320" max="4565" width="9.140625" style="65"/>
    <col min="4566" max="4566" width="28" style="65" customWidth="1"/>
    <col min="4567" max="4567" width="7.42578125" style="65" customWidth="1"/>
    <col min="4568" max="4568" width="9" style="65" customWidth="1"/>
    <col min="4569" max="4569" width="8.140625" style="65" customWidth="1"/>
    <col min="4570" max="4570" width="8.28515625" style="65" customWidth="1"/>
    <col min="4571" max="4571" width="10.140625" style="65" customWidth="1"/>
    <col min="4572" max="4572" width="10.7109375" style="65" customWidth="1"/>
    <col min="4573" max="4573" width="10" style="65" customWidth="1"/>
    <col min="4574" max="4575" width="8" style="65" customWidth="1"/>
    <col min="4576" max="4821" width="9.140625" style="65"/>
    <col min="4822" max="4822" width="28" style="65" customWidth="1"/>
    <col min="4823" max="4823" width="7.42578125" style="65" customWidth="1"/>
    <col min="4824" max="4824" width="9" style="65" customWidth="1"/>
    <col min="4825" max="4825" width="8.140625" style="65" customWidth="1"/>
    <col min="4826" max="4826" width="8.28515625" style="65" customWidth="1"/>
    <col min="4827" max="4827" width="10.140625" style="65" customWidth="1"/>
    <col min="4828" max="4828" width="10.7109375" style="65" customWidth="1"/>
    <col min="4829" max="4829" width="10" style="65" customWidth="1"/>
    <col min="4830" max="4831" width="8" style="65" customWidth="1"/>
    <col min="4832" max="5077" width="9.140625" style="65"/>
    <col min="5078" max="5078" width="28" style="65" customWidth="1"/>
    <col min="5079" max="5079" width="7.42578125" style="65" customWidth="1"/>
    <col min="5080" max="5080" width="9" style="65" customWidth="1"/>
    <col min="5081" max="5081" width="8.140625" style="65" customWidth="1"/>
    <col min="5082" max="5082" width="8.28515625" style="65" customWidth="1"/>
    <col min="5083" max="5083" width="10.140625" style="65" customWidth="1"/>
    <col min="5084" max="5084" width="10.7109375" style="65" customWidth="1"/>
    <col min="5085" max="5085" width="10" style="65" customWidth="1"/>
    <col min="5086" max="5087" width="8" style="65" customWidth="1"/>
    <col min="5088" max="5333" width="9.140625" style="65"/>
    <col min="5334" max="5334" width="28" style="65" customWidth="1"/>
    <col min="5335" max="5335" width="7.42578125" style="65" customWidth="1"/>
    <col min="5336" max="5336" width="9" style="65" customWidth="1"/>
    <col min="5337" max="5337" width="8.140625" style="65" customWidth="1"/>
    <col min="5338" max="5338" width="8.28515625" style="65" customWidth="1"/>
    <col min="5339" max="5339" width="10.140625" style="65" customWidth="1"/>
    <col min="5340" max="5340" width="10.7109375" style="65" customWidth="1"/>
    <col min="5341" max="5341" width="10" style="65" customWidth="1"/>
    <col min="5342" max="5343" width="8" style="65" customWidth="1"/>
    <col min="5344" max="5589" width="9.140625" style="65"/>
    <col min="5590" max="5590" width="28" style="65" customWidth="1"/>
    <col min="5591" max="5591" width="7.42578125" style="65" customWidth="1"/>
    <col min="5592" max="5592" width="9" style="65" customWidth="1"/>
    <col min="5593" max="5593" width="8.140625" style="65" customWidth="1"/>
    <col min="5594" max="5594" width="8.28515625" style="65" customWidth="1"/>
    <col min="5595" max="5595" width="10.140625" style="65" customWidth="1"/>
    <col min="5596" max="5596" width="10.7109375" style="65" customWidth="1"/>
    <col min="5597" max="5597" width="10" style="65" customWidth="1"/>
    <col min="5598" max="5599" width="8" style="65" customWidth="1"/>
    <col min="5600" max="5845" width="9.140625" style="65"/>
    <col min="5846" max="5846" width="28" style="65" customWidth="1"/>
    <col min="5847" max="5847" width="7.42578125" style="65" customWidth="1"/>
    <col min="5848" max="5848" width="9" style="65" customWidth="1"/>
    <col min="5849" max="5849" width="8.140625" style="65" customWidth="1"/>
    <col min="5850" max="5850" width="8.28515625" style="65" customWidth="1"/>
    <col min="5851" max="5851" width="10.140625" style="65" customWidth="1"/>
    <col min="5852" max="5852" width="10.7109375" style="65" customWidth="1"/>
    <col min="5853" max="5853" width="10" style="65" customWidth="1"/>
    <col min="5854" max="5855" width="8" style="65" customWidth="1"/>
    <col min="5856" max="6101" width="9.140625" style="65"/>
    <col min="6102" max="6102" width="28" style="65" customWidth="1"/>
    <col min="6103" max="6103" width="7.42578125" style="65" customWidth="1"/>
    <col min="6104" max="6104" width="9" style="65" customWidth="1"/>
    <col min="6105" max="6105" width="8.140625" style="65" customWidth="1"/>
    <col min="6106" max="6106" width="8.28515625" style="65" customWidth="1"/>
    <col min="6107" max="6107" width="10.140625" style="65" customWidth="1"/>
    <col min="6108" max="6108" width="10.7109375" style="65" customWidth="1"/>
    <col min="6109" max="6109" width="10" style="65" customWidth="1"/>
    <col min="6110" max="6111" width="8" style="65" customWidth="1"/>
    <col min="6112" max="6357" width="9.140625" style="65"/>
    <col min="6358" max="6358" width="28" style="65" customWidth="1"/>
    <col min="6359" max="6359" width="7.42578125" style="65" customWidth="1"/>
    <col min="6360" max="6360" width="9" style="65" customWidth="1"/>
    <col min="6361" max="6361" width="8.140625" style="65" customWidth="1"/>
    <col min="6362" max="6362" width="8.28515625" style="65" customWidth="1"/>
    <col min="6363" max="6363" width="10.140625" style="65" customWidth="1"/>
    <col min="6364" max="6364" width="10.7109375" style="65" customWidth="1"/>
    <col min="6365" max="6365" width="10" style="65" customWidth="1"/>
    <col min="6366" max="6367" width="8" style="65" customWidth="1"/>
    <col min="6368" max="6613" width="9.140625" style="65"/>
    <col min="6614" max="6614" width="28" style="65" customWidth="1"/>
    <col min="6615" max="6615" width="7.42578125" style="65" customWidth="1"/>
    <col min="6616" max="6616" width="9" style="65" customWidth="1"/>
    <col min="6617" max="6617" width="8.140625" style="65" customWidth="1"/>
    <col min="6618" max="6618" width="8.28515625" style="65" customWidth="1"/>
    <col min="6619" max="6619" width="10.140625" style="65" customWidth="1"/>
    <col min="6620" max="6620" width="10.7109375" style="65" customWidth="1"/>
    <col min="6621" max="6621" width="10" style="65" customWidth="1"/>
    <col min="6622" max="6623" width="8" style="65" customWidth="1"/>
    <col min="6624" max="6869" width="9.140625" style="65"/>
    <col min="6870" max="6870" width="28" style="65" customWidth="1"/>
    <col min="6871" max="6871" width="7.42578125" style="65" customWidth="1"/>
    <col min="6872" max="6872" width="9" style="65" customWidth="1"/>
    <col min="6873" max="6873" width="8.140625" style="65" customWidth="1"/>
    <col min="6874" max="6874" width="8.28515625" style="65" customWidth="1"/>
    <col min="6875" max="6875" width="10.140625" style="65" customWidth="1"/>
    <col min="6876" max="6876" width="10.7109375" style="65" customWidth="1"/>
    <col min="6877" max="6877" width="10" style="65" customWidth="1"/>
    <col min="6878" max="6879" width="8" style="65" customWidth="1"/>
    <col min="6880" max="7125" width="9.140625" style="65"/>
    <col min="7126" max="7126" width="28" style="65" customWidth="1"/>
    <col min="7127" max="7127" width="7.42578125" style="65" customWidth="1"/>
    <col min="7128" max="7128" width="9" style="65" customWidth="1"/>
    <col min="7129" max="7129" width="8.140625" style="65" customWidth="1"/>
    <col min="7130" max="7130" width="8.28515625" style="65" customWidth="1"/>
    <col min="7131" max="7131" width="10.140625" style="65" customWidth="1"/>
    <col min="7132" max="7132" width="10.7109375" style="65" customWidth="1"/>
    <col min="7133" max="7133" width="10" style="65" customWidth="1"/>
    <col min="7134" max="7135" width="8" style="65" customWidth="1"/>
    <col min="7136" max="7381" width="9.140625" style="65"/>
    <col min="7382" max="7382" width="28" style="65" customWidth="1"/>
    <col min="7383" max="7383" width="7.42578125" style="65" customWidth="1"/>
    <col min="7384" max="7384" width="9" style="65" customWidth="1"/>
    <col min="7385" max="7385" width="8.140625" style="65" customWidth="1"/>
    <col min="7386" max="7386" width="8.28515625" style="65" customWidth="1"/>
    <col min="7387" max="7387" width="10.140625" style="65" customWidth="1"/>
    <col min="7388" max="7388" width="10.7109375" style="65" customWidth="1"/>
    <col min="7389" max="7389" width="10" style="65" customWidth="1"/>
    <col min="7390" max="7391" width="8" style="65" customWidth="1"/>
    <col min="7392" max="7637" width="9.140625" style="65"/>
    <col min="7638" max="7638" width="28" style="65" customWidth="1"/>
    <col min="7639" max="7639" width="7.42578125" style="65" customWidth="1"/>
    <col min="7640" max="7640" width="9" style="65" customWidth="1"/>
    <col min="7641" max="7641" width="8.140625" style="65" customWidth="1"/>
    <col min="7642" max="7642" width="8.28515625" style="65" customWidth="1"/>
    <col min="7643" max="7643" width="10.140625" style="65" customWidth="1"/>
    <col min="7644" max="7644" width="10.7109375" style="65" customWidth="1"/>
    <col min="7645" max="7645" width="10" style="65" customWidth="1"/>
    <col min="7646" max="7647" width="8" style="65" customWidth="1"/>
    <col min="7648" max="7893" width="9.140625" style="65"/>
    <col min="7894" max="7894" width="28" style="65" customWidth="1"/>
    <col min="7895" max="7895" width="7.42578125" style="65" customWidth="1"/>
    <col min="7896" max="7896" width="9" style="65" customWidth="1"/>
    <col min="7897" max="7897" width="8.140625" style="65" customWidth="1"/>
    <col min="7898" max="7898" width="8.28515625" style="65" customWidth="1"/>
    <col min="7899" max="7899" width="10.140625" style="65" customWidth="1"/>
    <col min="7900" max="7900" width="10.7109375" style="65" customWidth="1"/>
    <col min="7901" max="7901" width="10" style="65" customWidth="1"/>
    <col min="7902" max="7903" width="8" style="65" customWidth="1"/>
    <col min="7904" max="8149" width="9.140625" style="65"/>
    <col min="8150" max="8150" width="28" style="65" customWidth="1"/>
    <col min="8151" max="8151" width="7.42578125" style="65" customWidth="1"/>
    <col min="8152" max="8152" width="9" style="65" customWidth="1"/>
    <col min="8153" max="8153" width="8.140625" style="65" customWidth="1"/>
    <col min="8154" max="8154" width="8.28515625" style="65" customWidth="1"/>
    <col min="8155" max="8155" width="10.140625" style="65" customWidth="1"/>
    <col min="8156" max="8156" width="10.7109375" style="65" customWidth="1"/>
    <col min="8157" max="8157" width="10" style="65" customWidth="1"/>
    <col min="8158" max="8159" width="8" style="65" customWidth="1"/>
    <col min="8160" max="8405" width="9.140625" style="65"/>
    <col min="8406" max="8406" width="28" style="65" customWidth="1"/>
    <col min="8407" max="8407" width="7.42578125" style="65" customWidth="1"/>
    <col min="8408" max="8408" width="9" style="65" customWidth="1"/>
    <col min="8409" max="8409" width="8.140625" style="65" customWidth="1"/>
    <col min="8410" max="8410" width="8.28515625" style="65" customWidth="1"/>
    <col min="8411" max="8411" width="10.140625" style="65" customWidth="1"/>
    <col min="8412" max="8412" width="10.7109375" style="65" customWidth="1"/>
    <col min="8413" max="8413" width="10" style="65" customWidth="1"/>
    <col min="8414" max="8415" width="8" style="65" customWidth="1"/>
    <col min="8416" max="8661" width="9.140625" style="65"/>
    <col min="8662" max="8662" width="28" style="65" customWidth="1"/>
    <col min="8663" max="8663" width="7.42578125" style="65" customWidth="1"/>
    <col min="8664" max="8664" width="9" style="65" customWidth="1"/>
    <col min="8665" max="8665" width="8.140625" style="65" customWidth="1"/>
    <col min="8666" max="8666" width="8.28515625" style="65" customWidth="1"/>
    <col min="8667" max="8667" width="10.140625" style="65" customWidth="1"/>
    <col min="8668" max="8668" width="10.7109375" style="65" customWidth="1"/>
    <col min="8669" max="8669" width="10" style="65" customWidth="1"/>
    <col min="8670" max="8671" width="8" style="65" customWidth="1"/>
    <col min="8672" max="8917" width="9.140625" style="65"/>
    <col min="8918" max="8918" width="28" style="65" customWidth="1"/>
    <col min="8919" max="8919" width="7.42578125" style="65" customWidth="1"/>
    <col min="8920" max="8920" width="9" style="65" customWidth="1"/>
    <col min="8921" max="8921" width="8.140625" style="65" customWidth="1"/>
    <col min="8922" max="8922" width="8.28515625" style="65" customWidth="1"/>
    <col min="8923" max="8923" width="10.140625" style="65" customWidth="1"/>
    <col min="8924" max="8924" width="10.7109375" style="65" customWidth="1"/>
    <col min="8925" max="8925" width="10" style="65" customWidth="1"/>
    <col min="8926" max="8927" width="8" style="65" customWidth="1"/>
    <col min="8928" max="9173" width="9.140625" style="65"/>
    <col min="9174" max="9174" width="28" style="65" customWidth="1"/>
    <col min="9175" max="9175" width="7.42578125" style="65" customWidth="1"/>
    <col min="9176" max="9176" width="9" style="65" customWidth="1"/>
    <col min="9177" max="9177" width="8.140625" style="65" customWidth="1"/>
    <col min="9178" max="9178" width="8.28515625" style="65" customWidth="1"/>
    <col min="9179" max="9179" width="10.140625" style="65" customWidth="1"/>
    <col min="9180" max="9180" width="10.7109375" style="65" customWidth="1"/>
    <col min="9181" max="9181" width="10" style="65" customWidth="1"/>
    <col min="9182" max="9183" width="8" style="65" customWidth="1"/>
    <col min="9184" max="9429" width="9.140625" style="65"/>
    <col min="9430" max="9430" width="28" style="65" customWidth="1"/>
    <col min="9431" max="9431" width="7.42578125" style="65" customWidth="1"/>
    <col min="9432" max="9432" width="9" style="65" customWidth="1"/>
    <col min="9433" max="9433" width="8.140625" style="65" customWidth="1"/>
    <col min="9434" max="9434" width="8.28515625" style="65" customWidth="1"/>
    <col min="9435" max="9435" width="10.140625" style="65" customWidth="1"/>
    <col min="9436" max="9436" width="10.7109375" style="65" customWidth="1"/>
    <col min="9437" max="9437" width="10" style="65" customWidth="1"/>
    <col min="9438" max="9439" width="8" style="65" customWidth="1"/>
    <col min="9440" max="9685" width="9.140625" style="65"/>
    <col min="9686" max="9686" width="28" style="65" customWidth="1"/>
    <col min="9687" max="9687" width="7.42578125" style="65" customWidth="1"/>
    <col min="9688" max="9688" width="9" style="65" customWidth="1"/>
    <col min="9689" max="9689" width="8.140625" style="65" customWidth="1"/>
    <col min="9690" max="9690" width="8.28515625" style="65" customWidth="1"/>
    <col min="9691" max="9691" width="10.140625" style="65" customWidth="1"/>
    <col min="9692" max="9692" width="10.7109375" style="65" customWidth="1"/>
    <col min="9693" max="9693" width="10" style="65" customWidth="1"/>
    <col min="9694" max="9695" width="8" style="65" customWidth="1"/>
    <col min="9696" max="9941" width="9.140625" style="65"/>
    <col min="9942" max="9942" width="28" style="65" customWidth="1"/>
    <col min="9943" max="9943" width="7.42578125" style="65" customWidth="1"/>
    <col min="9944" max="9944" width="9" style="65" customWidth="1"/>
    <col min="9945" max="9945" width="8.140625" style="65" customWidth="1"/>
    <col min="9946" max="9946" width="8.28515625" style="65" customWidth="1"/>
    <col min="9947" max="9947" width="10.140625" style="65" customWidth="1"/>
    <col min="9948" max="9948" width="10.7109375" style="65" customWidth="1"/>
    <col min="9949" max="9949" width="10" style="65" customWidth="1"/>
    <col min="9950" max="9951" width="8" style="65" customWidth="1"/>
    <col min="9952" max="10197" width="9.140625" style="65"/>
    <col min="10198" max="10198" width="28" style="65" customWidth="1"/>
    <col min="10199" max="10199" width="7.42578125" style="65" customWidth="1"/>
    <col min="10200" max="10200" width="9" style="65" customWidth="1"/>
    <col min="10201" max="10201" width="8.140625" style="65" customWidth="1"/>
    <col min="10202" max="10202" width="8.28515625" style="65" customWidth="1"/>
    <col min="10203" max="10203" width="10.140625" style="65" customWidth="1"/>
    <col min="10204" max="10204" width="10.7109375" style="65" customWidth="1"/>
    <col min="10205" max="10205" width="10" style="65" customWidth="1"/>
    <col min="10206" max="10207" width="8" style="65" customWidth="1"/>
    <col min="10208" max="10453" width="9.140625" style="65"/>
    <col min="10454" max="10454" width="28" style="65" customWidth="1"/>
    <col min="10455" max="10455" width="7.42578125" style="65" customWidth="1"/>
    <col min="10456" max="10456" width="9" style="65" customWidth="1"/>
    <col min="10457" max="10457" width="8.140625" style="65" customWidth="1"/>
    <col min="10458" max="10458" width="8.28515625" style="65" customWidth="1"/>
    <col min="10459" max="10459" width="10.140625" style="65" customWidth="1"/>
    <col min="10460" max="10460" width="10.7109375" style="65" customWidth="1"/>
    <col min="10461" max="10461" width="10" style="65" customWidth="1"/>
    <col min="10462" max="10463" width="8" style="65" customWidth="1"/>
    <col min="10464" max="10709" width="9.140625" style="65"/>
    <col min="10710" max="10710" width="28" style="65" customWidth="1"/>
    <col min="10711" max="10711" width="7.42578125" style="65" customWidth="1"/>
    <col min="10712" max="10712" width="9" style="65" customWidth="1"/>
    <col min="10713" max="10713" width="8.140625" style="65" customWidth="1"/>
    <col min="10714" max="10714" width="8.28515625" style="65" customWidth="1"/>
    <col min="10715" max="10715" width="10.140625" style="65" customWidth="1"/>
    <col min="10716" max="10716" width="10.7109375" style="65" customWidth="1"/>
    <col min="10717" max="10717" width="10" style="65" customWidth="1"/>
    <col min="10718" max="10719" width="8" style="65" customWidth="1"/>
    <col min="10720" max="10965" width="9.140625" style="65"/>
    <col min="10966" max="10966" width="28" style="65" customWidth="1"/>
    <col min="10967" max="10967" width="7.42578125" style="65" customWidth="1"/>
    <col min="10968" max="10968" width="9" style="65" customWidth="1"/>
    <col min="10969" max="10969" width="8.140625" style="65" customWidth="1"/>
    <col min="10970" max="10970" width="8.28515625" style="65" customWidth="1"/>
    <col min="10971" max="10971" width="10.140625" style="65" customWidth="1"/>
    <col min="10972" max="10972" width="10.7109375" style="65" customWidth="1"/>
    <col min="10973" max="10973" width="10" style="65" customWidth="1"/>
    <col min="10974" max="10975" width="8" style="65" customWidth="1"/>
    <col min="10976" max="11221" width="9.140625" style="65"/>
    <col min="11222" max="11222" width="28" style="65" customWidth="1"/>
    <col min="11223" max="11223" width="7.42578125" style="65" customWidth="1"/>
    <col min="11224" max="11224" width="9" style="65" customWidth="1"/>
    <col min="11225" max="11225" width="8.140625" style="65" customWidth="1"/>
    <col min="11226" max="11226" width="8.28515625" style="65" customWidth="1"/>
    <col min="11227" max="11227" width="10.140625" style="65" customWidth="1"/>
    <col min="11228" max="11228" width="10.7109375" style="65" customWidth="1"/>
    <col min="11229" max="11229" width="10" style="65" customWidth="1"/>
    <col min="11230" max="11231" width="8" style="65" customWidth="1"/>
    <col min="11232" max="11477" width="9.140625" style="65"/>
    <col min="11478" max="11478" width="28" style="65" customWidth="1"/>
    <col min="11479" max="11479" width="7.42578125" style="65" customWidth="1"/>
    <col min="11480" max="11480" width="9" style="65" customWidth="1"/>
    <col min="11481" max="11481" width="8.140625" style="65" customWidth="1"/>
    <col min="11482" max="11482" width="8.28515625" style="65" customWidth="1"/>
    <col min="11483" max="11483" width="10.140625" style="65" customWidth="1"/>
    <col min="11484" max="11484" width="10.7109375" style="65" customWidth="1"/>
    <col min="11485" max="11485" width="10" style="65" customWidth="1"/>
    <col min="11486" max="11487" width="8" style="65" customWidth="1"/>
    <col min="11488" max="11733" width="9.140625" style="65"/>
    <col min="11734" max="11734" width="28" style="65" customWidth="1"/>
    <col min="11735" max="11735" width="7.42578125" style="65" customWidth="1"/>
    <col min="11736" max="11736" width="9" style="65" customWidth="1"/>
    <col min="11737" max="11737" width="8.140625" style="65" customWidth="1"/>
    <col min="11738" max="11738" width="8.28515625" style="65" customWidth="1"/>
    <col min="11739" max="11739" width="10.140625" style="65" customWidth="1"/>
    <col min="11740" max="11740" width="10.7109375" style="65" customWidth="1"/>
    <col min="11741" max="11741" width="10" style="65" customWidth="1"/>
    <col min="11742" max="11743" width="8" style="65" customWidth="1"/>
    <col min="11744" max="11989" width="9.140625" style="65"/>
    <col min="11990" max="11990" width="28" style="65" customWidth="1"/>
    <col min="11991" max="11991" width="7.42578125" style="65" customWidth="1"/>
    <col min="11992" max="11992" width="9" style="65" customWidth="1"/>
    <col min="11993" max="11993" width="8.140625" style="65" customWidth="1"/>
    <col min="11994" max="11994" width="8.28515625" style="65" customWidth="1"/>
    <col min="11995" max="11995" width="10.140625" style="65" customWidth="1"/>
    <col min="11996" max="11996" width="10.7109375" style="65" customWidth="1"/>
    <col min="11997" max="11997" width="10" style="65" customWidth="1"/>
    <col min="11998" max="11999" width="8" style="65" customWidth="1"/>
    <col min="12000" max="12245" width="9.140625" style="65"/>
    <col min="12246" max="12246" width="28" style="65" customWidth="1"/>
    <col min="12247" max="12247" width="7.42578125" style="65" customWidth="1"/>
    <col min="12248" max="12248" width="9" style="65" customWidth="1"/>
    <col min="12249" max="12249" width="8.140625" style="65" customWidth="1"/>
    <col min="12250" max="12250" width="8.28515625" style="65" customWidth="1"/>
    <col min="12251" max="12251" width="10.140625" style="65" customWidth="1"/>
    <col min="12252" max="12252" width="10.7109375" style="65" customWidth="1"/>
    <col min="12253" max="12253" width="10" style="65" customWidth="1"/>
    <col min="12254" max="12255" width="8" style="65" customWidth="1"/>
    <col min="12256" max="12501" width="9.140625" style="65"/>
    <col min="12502" max="12502" width="28" style="65" customWidth="1"/>
    <col min="12503" max="12503" width="7.42578125" style="65" customWidth="1"/>
    <col min="12504" max="12504" width="9" style="65" customWidth="1"/>
    <col min="12505" max="12505" width="8.140625" style="65" customWidth="1"/>
    <col min="12506" max="12506" width="8.28515625" style="65" customWidth="1"/>
    <col min="12507" max="12507" width="10.140625" style="65" customWidth="1"/>
    <col min="12508" max="12508" width="10.7109375" style="65" customWidth="1"/>
    <col min="12509" max="12509" width="10" style="65" customWidth="1"/>
    <col min="12510" max="12511" width="8" style="65" customWidth="1"/>
    <col min="12512" max="12757" width="9.140625" style="65"/>
    <col min="12758" max="12758" width="28" style="65" customWidth="1"/>
    <col min="12759" max="12759" width="7.42578125" style="65" customWidth="1"/>
    <col min="12760" max="12760" width="9" style="65" customWidth="1"/>
    <col min="12761" max="12761" width="8.140625" style="65" customWidth="1"/>
    <col min="12762" max="12762" width="8.28515625" style="65" customWidth="1"/>
    <col min="12763" max="12763" width="10.140625" style="65" customWidth="1"/>
    <col min="12764" max="12764" width="10.7109375" style="65" customWidth="1"/>
    <col min="12765" max="12765" width="10" style="65" customWidth="1"/>
    <col min="12766" max="12767" width="8" style="65" customWidth="1"/>
    <col min="12768" max="13013" width="9.140625" style="65"/>
    <col min="13014" max="13014" width="28" style="65" customWidth="1"/>
    <col min="13015" max="13015" width="7.42578125" style="65" customWidth="1"/>
    <col min="13016" max="13016" width="9" style="65" customWidth="1"/>
    <col min="13017" max="13017" width="8.140625" style="65" customWidth="1"/>
    <col min="13018" max="13018" width="8.28515625" style="65" customWidth="1"/>
    <col min="13019" max="13019" width="10.140625" style="65" customWidth="1"/>
    <col min="13020" max="13020" width="10.7109375" style="65" customWidth="1"/>
    <col min="13021" max="13021" width="10" style="65" customWidth="1"/>
    <col min="13022" max="13023" width="8" style="65" customWidth="1"/>
    <col min="13024" max="13269" width="9.140625" style="65"/>
    <col min="13270" max="13270" width="28" style="65" customWidth="1"/>
    <col min="13271" max="13271" width="7.42578125" style="65" customWidth="1"/>
    <col min="13272" max="13272" width="9" style="65" customWidth="1"/>
    <col min="13273" max="13273" width="8.140625" style="65" customWidth="1"/>
    <col min="13274" max="13274" width="8.28515625" style="65" customWidth="1"/>
    <col min="13275" max="13275" width="10.140625" style="65" customWidth="1"/>
    <col min="13276" max="13276" width="10.7109375" style="65" customWidth="1"/>
    <col min="13277" max="13277" width="10" style="65" customWidth="1"/>
    <col min="13278" max="13279" width="8" style="65" customWidth="1"/>
    <col min="13280" max="13525" width="9.140625" style="65"/>
    <col min="13526" max="13526" width="28" style="65" customWidth="1"/>
    <col min="13527" max="13527" width="7.42578125" style="65" customWidth="1"/>
    <col min="13528" max="13528" width="9" style="65" customWidth="1"/>
    <col min="13529" max="13529" width="8.140625" style="65" customWidth="1"/>
    <col min="13530" max="13530" width="8.28515625" style="65" customWidth="1"/>
    <col min="13531" max="13531" width="10.140625" style="65" customWidth="1"/>
    <col min="13532" max="13532" width="10.7109375" style="65" customWidth="1"/>
    <col min="13533" max="13533" width="10" style="65" customWidth="1"/>
    <col min="13534" max="13535" width="8" style="65" customWidth="1"/>
    <col min="13536" max="13781" width="9.140625" style="65"/>
    <col min="13782" max="13782" width="28" style="65" customWidth="1"/>
    <col min="13783" max="13783" width="7.42578125" style="65" customWidth="1"/>
    <col min="13784" max="13784" width="9" style="65" customWidth="1"/>
    <col min="13785" max="13785" width="8.140625" style="65" customWidth="1"/>
    <col min="13786" max="13786" width="8.28515625" style="65" customWidth="1"/>
    <col min="13787" max="13787" width="10.140625" style="65" customWidth="1"/>
    <col min="13788" max="13788" width="10.7109375" style="65" customWidth="1"/>
    <col min="13789" max="13789" width="10" style="65" customWidth="1"/>
    <col min="13790" max="13791" width="8" style="65" customWidth="1"/>
    <col min="13792" max="14037" width="9.140625" style="65"/>
    <col min="14038" max="14038" width="28" style="65" customWidth="1"/>
    <col min="14039" max="14039" width="7.42578125" style="65" customWidth="1"/>
    <col min="14040" max="14040" width="9" style="65" customWidth="1"/>
    <col min="14041" max="14041" width="8.140625" style="65" customWidth="1"/>
    <col min="14042" max="14042" width="8.28515625" style="65" customWidth="1"/>
    <col min="14043" max="14043" width="10.140625" style="65" customWidth="1"/>
    <col min="14044" max="14044" width="10.7109375" style="65" customWidth="1"/>
    <col min="14045" max="14045" width="10" style="65" customWidth="1"/>
    <col min="14046" max="14047" width="8" style="65" customWidth="1"/>
    <col min="14048" max="14293" width="9.140625" style="65"/>
    <col min="14294" max="14294" width="28" style="65" customWidth="1"/>
    <col min="14295" max="14295" width="7.42578125" style="65" customWidth="1"/>
    <col min="14296" max="14296" width="9" style="65" customWidth="1"/>
    <col min="14297" max="14297" width="8.140625" style="65" customWidth="1"/>
    <col min="14298" max="14298" width="8.28515625" style="65" customWidth="1"/>
    <col min="14299" max="14299" width="10.140625" style="65" customWidth="1"/>
    <col min="14300" max="14300" width="10.7109375" style="65" customWidth="1"/>
    <col min="14301" max="14301" width="10" style="65" customWidth="1"/>
    <col min="14302" max="14303" width="8" style="65" customWidth="1"/>
    <col min="14304" max="14549" width="9.140625" style="65"/>
    <col min="14550" max="14550" width="28" style="65" customWidth="1"/>
    <col min="14551" max="14551" width="7.42578125" style="65" customWidth="1"/>
    <col min="14552" max="14552" width="9" style="65" customWidth="1"/>
    <col min="14553" max="14553" width="8.140625" style="65" customWidth="1"/>
    <col min="14554" max="14554" width="8.28515625" style="65" customWidth="1"/>
    <col min="14555" max="14555" width="10.140625" style="65" customWidth="1"/>
    <col min="14556" max="14556" width="10.7109375" style="65" customWidth="1"/>
    <col min="14557" max="14557" width="10" style="65" customWidth="1"/>
    <col min="14558" max="14559" width="8" style="65" customWidth="1"/>
    <col min="14560" max="14805" width="9.140625" style="65"/>
    <col min="14806" max="14806" width="28" style="65" customWidth="1"/>
    <col min="14807" max="14807" width="7.42578125" style="65" customWidth="1"/>
    <col min="14808" max="14808" width="9" style="65" customWidth="1"/>
    <col min="14809" max="14809" width="8.140625" style="65" customWidth="1"/>
    <col min="14810" max="14810" width="8.28515625" style="65" customWidth="1"/>
    <col min="14811" max="14811" width="10.140625" style="65" customWidth="1"/>
    <col min="14812" max="14812" width="10.7109375" style="65" customWidth="1"/>
    <col min="14813" max="14813" width="10" style="65" customWidth="1"/>
    <col min="14814" max="14815" width="8" style="65" customWidth="1"/>
    <col min="14816" max="15061" width="9.140625" style="65"/>
    <col min="15062" max="15062" width="28" style="65" customWidth="1"/>
    <col min="15063" max="15063" width="7.42578125" style="65" customWidth="1"/>
    <col min="15064" max="15064" width="9" style="65" customWidth="1"/>
    <col min="15065" max="15065" width="8.140625" style="65" customWidth="1"/>
    <col min="15066" max="15066" width="8.28515625" style="65" customWidth="1"/>
    <col min="15067" max="15067" width="10.140625" style="65" customWidth="1"/>
    <col min="15068" max="15068" width="10.7109375" style="65" customWidth="1"/>
    <col min="15069" max="15069" width="10" style="65" customWidth="1"/>
    <col min="15070" max="15071" width="8" style="65" customWidth="1"/>
    <col min="15072" max="15317" width="9.140625" style="65"/>
    <col min="15318" max="15318" width="28" style="65" customWidth="1"/>
    <col min="15319" max="15319" width="7.42578125" style="65" customWidth="1"/>
    <col min="15320" max="15320" width="9" style="65" customWidth="1"/>
    <col min="15321" max="15321" width="8.140625" style="65" customWidth="1"/>
    <col min="15322" max="15322" width="8.28515625" style="65" customWidth="1"/>
    <col min="15323" max="15323" width="10.140625" style="65" customWidth="1"/>
    <col min="15324" max="15324" width="10.7109375" style="65" customWidth="1"/>
    <col min="15325" max="15325" width="10" style="65" customWidth="1"/>
    <col min="15326" max="15327" width="8" style="65" customWidth="1"/>
    <col min="15328" max="15573" width="9.140625" style="65"/>
    <col min="15574" max="15574" width="28" style="65" customWidth="1"/>
    <col min="15575" max="15575" width="7.42578125" style="65" customWidth="1"/>
    <col min="15576" max="15576" width="9" style="65" customWidth="1"/>
    <col min="15577" max="15577" width="8.140625" style="65" customWidth="1"/>
    <col min="15578" max="15578" width="8.28515625" style="65" customWidth="1"/>
    <col min="15579" max="15579" width="10.140625" style="65" customWidth="1"/>
    <col min="15580" max="15580" width="10.7109375" style="65" customWidth="1"/>
    <col min="15581" max="15581" width="10" style="65" customWidth="1"/>
    <col min="15582" max="15583" width="8" style="65" customWidth="1"/>
    <col min="15584" max="15829" width="9.140625" style="65"/>
    <col min="15830" max="15830" width="28" style="65" customWidth="1"/>
    <col min="15831" max="15831" width="7.42578125" style="65" customWidth="1"/>
    <col min="15832" max="15832" width="9" style="65" customWidth="1"/>
    <col min="15833" max="15833" width="8.140625" style="65" customWidth="1"/>
    <col min="15834" max="15834" width="8.28515625" style="65" customWidth="1"/>
    <col min="15835" max="15835" width="10.140625" style="65" customWidth="1"/>
    <col min="15836" max="15836" width="10.7109375" style="65" customWidth="1"/>
    <col min="15837" max="15837" width="10" style="65" customWidth="1"/>
    <col min="15838" max="15839" width="8" style="65" customWidth="1"/>
    <col min="15840" max="16085" width="9.140625" style="65"/>
    <col min="16086" max="16086" width="28" style="65" customWidth="1"/>
    <col min="16087" max="16087" width="7.42578125" style="65" customWidth="1"/>
    <col min="16088" max="16088" width="9" style="65" customWidth="1"/>
    <col min="16089" max="16089" width="8.140625" style="65" customWidth="1"/>
    <col min="16090" max="16090" width="8.28515625" style="65" customWidth="1"/>
    <col min="16091" max="16091" width="10.140625" style="65" customWidth="1"/>
    <col min="16092" max="16092" width="10.7109375" style="65" customWidth="1"/>
    <col min="16093" max="16093" width="10" style="65" customWidth="1"/>
    <col min="16094" max="16095" width="8" style="65" customWidth="1"/>
    <col min="16096" max="16384" width="9.140625" style="65"/>
  </cols>
  <sheetData>
    <row r="1" spans="1:8" ht="75.75" customHeight="1" x14ac:dyDescent="0.2">
      <c r="A1" s="839">
        <v>825.22</v>
      </c>
      <c r="B1" s="63"/>
      <c r="C1" s="667" t="s">
        <v>1490</v>
      </c>
      <c r="D1" s="64"/>
      <c r="E1" s="1078" t="s">
        <v>5721</v>
      </c>
      <c r="F1" s="1078"/>
      <c r="G1" s="1078"/>
      <c r="H1" s="1078"/>
    </row>
    <row r="2" spans="1:8" ht="35.25" customHeight="1" x14ac:dyDescent="0.2">
      <c r="A2" s="1119" t="s">
        <v>5217</v>
      </c>
      <c r="B2" s="1119"/>
      <c r="C2" s="1119"/>
      <c r="D2" s="1119"/>
      <c r="E2" s="1119"/>
      <c r="F2" s="1119"/>
      <c r="G2" s="1119"/>
      <c r="H2" s="1119"/>
    </row>
    <row r="3" spans="1:8" s="70" customFormat="1" ht="51" x14ac:dyDescent="0.25">
      <c r="A3" s="66" t="s">
        <v>1034</v>
      </c>
      <c r="B3" s="66" t="s">
        <v>1354</v>
      </c>
      <c r="C3" s="668" t="s">
        <v>2640</v>
      </c>
      <c r="D3" s="67" t="s">
        <v>1355</v>
      </c>
      <c r="E3" s="67" t="s">
        <v>1356</v>
      </c>
      <c r="F3" s="68" t="s">
        <v>1357</v>
      </c>
      <c r="G3" s="69" t="s">
        <v>1358</v>
      </c>
      <c r="H3" s="68" t="s">
        <v>1359</v>
      </c>
    </row>
    <row r="4" spans="1:8" x14ac:dyDescent="0.2">
      <c r="A4" s="71">
        <v>560109</v>
      </c>
      <c r="B4" s="71" t="s">
        <v>5700</v>
      </c>
      <c r="C4" s="669">
        <v>648563</v>
      </c>
      <c r="D4" s="72">
        <v>0.98140000000000005</v>
      </c>
      <c r="E4" s="74">
        <v>2</v>
      </c>
      <c r="F4" s="73">
        <v>0.98640000000000005</v>
      </c>
      <c r="G4" s="75">
        <f>$A$1*F4</f>
        <v>814</v>
      </c>
      <c r="H4" s="75">
        <f>G4*0.99555</f>
        <v>810.38</v>
      </c>
    </row>
    <row r="5" spans="1:8" x14ac:dyDescent="0.2">
      <c r="A5" s="71">
        <v>560110</v>
      </c>
      <c r="B5" s="71" t="s">
        <v>1098</v>
      </c>
      <c r="C5" s="669">
        <v>226729</v>
      </c>
      <c r="D5" s="72">
        <v>1.0362</v>
      </c>
      <c r="E5" s="74">
        <v>3</v>
      </c>
      <c r="F5" s="73">
        <v>1.0301</v>
      </c>
      <c r="G5" s="75">
        <f t="shared" ref="G5:G43" si="0">$A$1*F5</f>
        <v>850.06</v>
      </c>
      <c r="H5" s="75">
        <f t="shared" ref="H5:H43" si="1">G5*0.99555</f>
        <v>846.28</v>
      </c>
    </row>
    <row r="6" spans="1:8" x14ac:dyDescent="0.2">
      <c r="A6" s="71">
        <v>560206</v>
      </c>
      <c r="B6" s="71" t="s">
        <v>1100</v>
      </c>
      <c r="C6" s="669">
        <v>92597</v>
      </c>
      <c r="D6" s="72">
        <v>1.0293000000000001</v>
      </c>
      <c r="E6" s="74">
        <v>3</v>
      </c>
      <c r="F6" s="68">
        <v>1.0301</v>
      </c>
      <c r="G6" s="75">
        <f t="shared" si="0"/>
        <v>850.06</v>
      </c>
      <c r="H6" s="75">
        <f t="shared" si="1"/>
        <v>846.28</v>
      </c>
    </row>
    <row r="7" spans="1:8" x14ac:dyDescent="0.2">
      <c r="A7" s="71">
        <v>560043</v>
      </c>
      <c r="B7" s="71" t="s">
        <v>1106</v>
      </c>
      <c r="C7" s="669">
        <v>25341</v>
      </c>
      <c r="D7" s="72">
        <v>1.0839000000000001</v>
      </c>
      <c r="E7" s="74">
        <v>5</v>
      </c>
      <c r="F7" s="68">
        <v>1.0881000000000001</v>
      </c>
      <c r="G7" s="75">
        <f t="shared" si="0"/>
        <v>897.92</v>
      </c>
      <c r="H7" s="75">
        <f t="shared" si="1"/>
        <v>893.92</v>
      </c>
    </row>
    <row r="8" spans="1:8" x14ac:dyDescent="0.2">
      <c r="A8" s="71">
        <v>560045</v>
      </c>
      <c r="B8" s="71" t="s">
        <v>1108</v>
      </c>
      <c r="C8" s="669">
        <v>28974</v>
      </c>
      <c r="D8" s="72">
        <v>1.0172000000000001</v>
      </c>
      <c r="E8" s="74">
        <v>3</v>
      </c>
      <c r="F8" s="68">
        <v>1.0301</v>
      </c>
      <c r="G8" s="75">
        <f t="shared" si="0"/>
        <v>850.06</v>
      </c>
      <c r="H8" s="75">
        <f t="shared" si="1"/>
        <v>846.28</v>
      </c>
    </row>
    <row r="9" spans="1:8" x14ac:dyDescent="0.2">
      <c r="A9" s="71">
        <v>560047</v>
      </c>
      <c r="B9" s="71" t="s">
        <v>1110</v>
      </c>
      <c r="C9" s="669">
        <v>36901</v>
      </c>
      <c r="D9" s="72">
        <v>1.0237000000000001</v>
      </c>
      <c r="E9" s="74">
        <v>3</v>
      </c>
      <c r="F9" s="68">
        <v>1.0301</v>
      </c>
      <c r="G9" s="75">
        <f t="shared" si="0"/>
        <v>850.06</v>
      </c>
      <c r="H9" s="75">
        <f t="shared" si="1"/>
        <v>846.28</v>
      </c>
    </row>
    <row r="10" spans="1:8" x14ac:dyDescent="0.2">
      <c r="A10" s="71">
        <v>560214</v>
      </c>
      <c r="B10" s="71" t="s">
        <v>1114</v>
      </c>
      <c r="C10" s="669">
        <v>120189</v>
      </c>
      <c r="D10" s="72">
        <v>0.98970000000000002</v>
      </c>
      <c r="E10" s="74">
        <v>2</v>
      </c>
      <c r="F10" s="68">
        <v>0.98640000000000005</v>
      </c>
      <c r="G10" s="75">
        <f t="shared" si="0"/>
        <v>814</v>
      </c>
      <c r="H10" s="75">
        <f t="shared" si="1"/>
        <v>810.38</v>
      </c>
    </row>
    <row r="11" spans="1:8" x14ac:dyDescent="0.2">
      <c r="A11" s="71">
        <v>560052</v>
      </c>
      <c r="B11" s="71" t="s">
        <v>1116</v>
      </c>
      <c r="C11" s="669">
        <v>26948</v>
      </c>
      <c r="D11" s="72">
        <v>1.0580000000000001</v>
      </c>
      <c r="E11" s="74">
        <v>4</v>
      </c>
      <c r="F11" s="68">
        <v>1.0497000000000001</v>
      </c>
      <c r="G11" s="75">
        <f t="shared" si="0"/>
        <v>866.23</v>
      </c>
      <c r="H11" s="75">
        <f t="shared" si="1"/>
        <v>862.38</v>
      </c>
    </row>
    <row r="12" spans="1:8" x14ac:dyDescent="0.2">
      <c r="A12" s="71">
        <v>560053</v>
      </c>
      <c r="B12" s="71" t="s">
        <v>1118</v>
      </c>
      <c r="C12" s="669">
        <v>20636</v>
      </c>
      <c r="D12" s="72">
        <v>0.99960000000000004</v>
      </c>
      <c r="E12" s="74">
        <v>2</v>
      </c>
      <c r="F12" s="68">
        <v>0.98640000000000005</v>
      </c>
      <c r="G12" s="75">
        <f t="shared" si="0"/>
        <v>814</v>
      </c>
      <c r="H12" s="75">
        <f t="shared" si="1"/>
        <v>810.38</v>
      </c>
    </row>
    <row r="13" spans="1:8" x14ac:dyDescent="0.2">
      <c r="A13" s="71">
        <v>560054</v>
      </c>
      <c r="B13" s="71" t="s">
        <v>1120</v>
      </c>
      <c r="C13" s="669">
        <v>22263</v>
      </c>
      <c r="D13" s="72">
        <v>0.98160000000000003</v>
      </c>
      <c r="E13" s="74">
        <v>2</v>
      </c>
      <c r="F13" s="68">
        <v>0.98640000000000005</v>
      </c>
      <c r="G13" s="75">
        <f t="shared" si="0"/>
        <v>814</v>
      </c>
      <c r="H13" s="75">
        <f t="shared" si="1"/>
        <v>810.38</v>
      </c>
    </row>
    <row r="14" spans="1:8" x14ac:dyDescent="0.2">
      <c r="A14" s="71">
        <v>560055</v>
      </c>
      <c r="B14" s="71" t="s">
        <v>1122</v>
      </c>
      <c r="C14" s="669">
        <v>13769</v>
      </c>
      <c r="D14" s="72">
        <v>1.0336000000000001</v>
      </c>
      <c r="E14" s="74">
        <v>3</v>
      </c>
      <c r="F14" s="68">
        <v>1.0301</v>
      </c>
      <c r="G14" s="75">
        <f t="shared" si="0"/>
        <v>850.06</v>
      </c>
      <c r="H14" s="75">
        <f t="shared" si="1"/>
        <v>846.28</v>
      </c>
    </row>
    <row r="15" spans="1:8" x14ac:dyDescent="0.2">
      <c r="A15" s="71">
        <v>560056</v>
      </c>
      <c r="B15" s="71" t="s">
        <v>1124</v>
      </c>
      <c r="C15" s="669">
        <v>18232</v>
      </c>
      <c r="D15" s="72">
        <v>1.0772999999999999</v>
      </c>
      <c r="E15" s="74">
        <v>5</v>
      </c>
      <c r="F15" s="68">
        <v>1.0881000000000001</v>
      </c>
      <c r="G15" s="75">
        <f t="shared" si="0"/>
        <v>897.92</v>
      </c>
      <c r="H15" s="75">
        <f t="shared" si="1"/>
        <v>893.92</v>
      </c>
    </row>
    <row r="16" spans="1:8" x14ac:dyDescent="0.2">
      <c r="A16" s="71">
        <v>560057</v>
      </c>
      <c r="B16" s="71" t="s">
        <v>1126</v>
      </c>
      <c r="C16" s="669">
        <v>14736</v>
      </c>
      <c r="D16" s="72">
        <v>1.0197000000000001</v>
      </c>
      <c r="E16" s="74">
        <v>3</v>
      </c>
      <c r="F16" s="68">
        <v>1.0301</v>
      </c>
      <c r="G16" s="75">
        <f t="shared" si="0"/>
        <v>850.06</v>
      </c>
      <c r="H16" s="75">
        <f t="shared" si="1"/>
        <v>846.28</v>
      </c>
    </row>
    <row r="17" spans="1:8" x14ac:dyDescent="0.2">
      <c r="A17" s="71">
        <v>560058</v>
      </c>
      <c r="B17" s="71" t="s">
        <v>1128</v>
      </c>
      <c r="C17" s="669">
        <v>44697</v>
      </c>
      <c r="D17" s="72">
        <v>1.0228999999999999</v>
      </c>
      <c r="E17" s="74">
        <v>3</v>
      </c>
      <c r="F17" s="68">
        <v>1.0301</v>
      </c>
      <c r="G17" s="75">
        <f t="shared" si="0"/>
        <v>850.06</v>
      </c>
      <c r="H17" s="75">
        <f t="shared" si="1"/>
        <v>846.28</v>
      </c>
    </row>
    <row r="18" spans="1:8" x14ac:dyDescent="0.2">
      <c r="A18" s="71">
        <v>560059</v>
      </c>
      <c r="B18" s="71" t="s">
        <v>1130</v>
      </c>
      <c r="C18" s="669">
        <v>13010</v>
      </c>
      <c r="D18" s="72">
        <v>1.0421</v>
      </c>
      <c r="E18" s="74">
        <v>4</v>
      </c>
      <c r="F18" s="73">
        <v>1.0497000000000001</v>
      </c>
      <c r="G18" s="75">
        <f t="shared" si="0"/>
        <v>866.23</v>
      </c>
      <c r="H18" s="75">
        <f t="shared" si="1"/>
        <v>862.38</v>
      </c>
    </row>
    <row r="19" spans="1:8" x14ac:dyDescent="0.2">
      <c r="A19" s="71">
        <v>560060</v>
      </c>
      <c r="B19" s="71" t="s">
        <v>1132</v>
      </c>
      <c r="C19" s="669">
        <v>14377</v>
      </c>
      <c r="D19" s="72">
        <v>0.96389999999999998</v>
      </c>
      <c r="E19" s="74">
        <v>1</v>
      </c>
      <c r="F19" s="68">
        <v>0.96279999999999999</v>
      </c>
      <c r="G19" s="75">
        <f t="shared" si="0"/>
        <v>794.52</v>
      </c>
      <c r="H19" s="75">
        <f t="shared" si="1"/>
        <v>790.98</v>
      </c>
    </row>
    <row r="20" spans="1:8" x14ac:dyDescent="0.2">
      <c r="A20" s="71">
        <v>560061</v>
      </c>
      <c r="B20" s="71" t="s">
        <v>1134</v>
      </c>
      <c r="C20" s="669">
        <v>24313</v>
      </c>
      <c r="D20" s="72">
        <v>1.0203</v>
      </c>
      <c r="E20" s="74">
        <v>3</v>
      </c>
      <c r="F20" s="68">
        <v>1.0301</v>
      </c>
      <c r="G20" s="75">
        <f t="shared" si="0"/>
        <v>850.06</v>
      </c>
      <c r="H20" s="75">
        <f t="shared" si="1"/>
        <v>846.28</v>
      </c>
    </row>
    <row r="21" spans="1:8" x14ac:dyDescent="0.2">
      <c r="A21" s="71">
        <v>560062</v>
      </c>
      <c r="B21" s="71" t="s">
        <v>1136</v>
      </c>
      <c r="C21" s="669">
        <v>15267</v>
      </c>
      <c r="D21" s="72">
        <v>1.0155000000000001</v>
      </c>
      <c r="E21" s="74">
        <v>3</v>
      </c>
      <c r="F21" s="68">
        <v>1.0301</v>
      </c>
      <c r="G21" s="75">
        <f t="shared" si="0"/>
        <v>850.06</v>
      </c>
      <c r="H21" s="75">
        <f t="shared" si="1"/>
        <v>846.28</v>
      </c>
    </row>
    <row r="22" spans="1:8" x14ac:dyDescent="0.2">
      <c r="A22" s="71">
        <v>560063</v>
      </c>
      <c r="B22" s="71" t="s">
        <v>1138</v>
      </c>
      <c r="C22" s="669">
        <v>18691</v>
      </c>
      <c r="D22" s="72">
        <v>1.0081</v>
      </c>
      <c r="E22" s="74">
        <v>2</v>
      </c>
      <c r="F22" s="73">
        <v>0.98640000000000005</v>
      </c>
      <c r="G22" s="75">
        <f t="shared" si="0"/>
        <v>814</v>
      </c>
      <c r="H22" s="75">
        <f t="shared" si="1"/>
        <v>810.38</v>
      </c>
    </row>
    <row r="23" spans="1:8" x14ac:dyDescent="0.2">
      <c r="A23" s="71">
        <v>560064</v>
      </c>
      <c r="B23" s="71" t="s">
        <v>1360</v>
      </c>
      <c r="C23" s="669">
        <v>37916</v>
      </c>
      <c r="D23" s="72">
        <v>1.0358000000000001</v>
      </c>
      <c r="E23" s="74">
        <v>3</v>
      </c>
      <c r="F23" s="68">
        <v>1.0301</v>
      </c>
      <c r="G23" s="75">
        <f t="shared" si="0"/>
        <v>850.06</v>
      </c>
      <c r="H23" s="75">
        <f t="shared" si="1"/>
        <v>846.28</v>
      </c>
    </row>
    <row r="24" spans="1:8" x14ac:dyDescent="0.2">
      <c r="A24" s="71">
        <v>560065</v>
      </c>
      <c r="B24" s="71" t="s">
        <v>1144</v>
      </c>
      <c r="C24" s="669">
        <v>15731</v>
      </c>
      <c r="D24" s="72">
        <v>1.0457000000000001</v>
      </c>
      <c r="E24" s="74">
        <v>4</v>
      </c>
      <c r="F24" s="73">
        <v>1.0497000000000001</v>
      </c>
      <c r="G24" s="75">
        <f t="shared" si="0"/>
        <v>866.23</v>
      </c>
      <c r="H24" s="75">
        <f t="shared" si="1"/>
        <v>862.38</v>
      </c>
    </row>
    <row r="25" spans="1:8" x14ac:dyDescent="0.2">
      <c r="A25" s="71">
        <v>560066</v>
      </c>
      <c r="B25" s="71" t="s">
        <v>1146</v>
      </c>
      <c r="C25" s="669">
        <v>10708</v>
      </c>
      <c r="D25" s="72">
        <v>1.0688</v>
      </c>
      <c r="E25" s="74">
        <v>4</v>
      </c>
      <c r="F25" s="68">
        <v>1.0497000000000001</v>
      </c>
      <c r="G25" s="75">
        <f t="shared" si="0"/>
        <v>866.23</v>
      </c>
      <c r="H25" s="75">
        <f t="shared" si="1"/>
        <v>862.38</v>
      </c>
    </row>
    <row r="26" spans="1:8" x14ac:dyDescent="0.2">
      <c r="A26" s="71">
        <v>560067</v>
      </c>
      <c r="B26" s="71" t="s">
        <v>1148</v>
      </c>
      <c r="C26" s="669">
        <v>28258</v>
      </c>
      <c r="D26" s="72">
        <v>1.0083</v>
      </c>
      <c r="E26" s="74">
        <v>2</v>
      </c>
      <c r="F26" s="68">
        <v>0.98640000000000005</v>
      </c>
      <c r="G26" s="75">
        <f t="shared" si="0"/>
        <v>814</v>
      </c>
      <c r="H26" s="75">
        <f t="shared" si="1"/>
        <v>810.38</v>
      </c>
    </row>
    <row r="27" spans="1:8" x14ac:dyDescent="0.2">
      <c r="A27" s="71">
        <v>560068</v>
      </c>
      <c r="B27" s="71" t="s">
        <v>1150</v>
      </c>
      <c r="C27" s="669">
        <v>31994</v>
      </c>
      <c r="D27" s="72">
        <v>1.0382</v>
      </c>
      <c r="E27" s="74">
        <v>3</v>
      </c>
      <c r="F27" s="68">
        <v>1.0301</v>
      </c>
      <c r="G27" s="75">
        <f t="shared" si="0"/>
        <v>850.06</v>
      </c>
      <c r="H27" s="75">
        <f t="shared" si="1"/>
        <v>846.28</v>
      </c>
    </row>
    <row r="28" spans="1:8" x14ac:dyDescent="0.2">
      <c r="A28" s="71">
        <v>560069</v>
      </c>
      <c r="B28" s="71" t="s">
        <v>1152</v>
      </c>
      <c r="C28" s="669">
        <v>19472</v>
      </c>
      <c r="D28" s="72">
        <v>1.0069999999999999</v>
      </c>
      <c r="E28" s="74">
        <v>2</v>
      </c>
      <c r="F28" s="68">
        <v>0.98640000000000005</v>
      </c>
      <c r="G28" s="75">
        <f t="shared" si="0"/>
        <v>814</v>
      </c>
      <c r="H28" s="75">
        <f t="shared" si="1"/>
        <v>810.38</v>
      </c>
    </row>
    <row r="29" spans="1:8" x14ac:dyDescent="0.2">
      <c r="A29" s="71">
        <v>560070</v>
      </c>
      <c r="B29" s="71" t="s">
        <v>1154</v>
      </c>
      <c r="C29" s="669">
        <v>89301</v>
      </c>
      <c r="D29" s="72">
        <v>0.96109999999999995</v>
      </c>
      <c r="E29" s="74">
        <v>1</v>
      </c>
      <c r="F29" s="73">
        <v>0.96279999999999999</v>
      </c>
      <c r="G29" s="75">
        <f t="shared" si="0"/>
        <v>794.52</v>
      </c>
      <c r="H29" s="75">
        <f t="shared" si="1"/>
        <v>790.98</v>
      </c>
    </row>
    <row r="30" spans="1:8" x14ac:dyDescent="0.2">
      <c r="A30" s="71">
        <v>560071</v>
      </c>
      <c r="B30" s="71" t="s">
        <v>1156</v>
      </c>
      <c r="C30" s="669">
        <v>24034</v>
      </c>
      <c r="D30" s="72">
        <v>0.95479999999999998</v>
      </c>
      <c r="E30" s="74">
        <v>1</v>
      </c>
      <c r="F30" s="68">
        <v>0.96279999999999999</v>
      </c>
      <c r="G30" s="75">
        <f t="shared" si="0"/>
        <v>794.52</v>
      </c>
      <c r="H30" s="75">
        <f t="shared" si="1"/>
        <v>790.98</v>
      </c>
    </row>
    <row r="31" spans="1:8" x14ac:dyDescent="0.2">
      <c r="A31" s="71">
        <v>560072</v>
      </c>
      <c r="B31" s="71" t="s">
        <v>1158</v>
      </c>
      <c r="C31" s="669">
        <v>23405</v>
      </c>
      <c r="D31" s="72">
        <v>1.0407</v>
      </c>
      <c r="E31" s="74">
        <v>4</v>
      </c>
      <c r="F31" s="68">
        <v>1.0497000000000001</v>
      </c>
      <c r="G31" s="75">
        <f t="shared" si="0"/>
        <v>866.23</v>
      </c>
      <c r="H31" s="75">
        <f t="shared" si="1"/>
        <v>862.38</v>
      </c>
    </row>
    <row r="32" spans="1:8" x14ac:dyDescent="0.2">
      <c r="A32" s="71">
        <v>560073</v>
      </c>
      <c r="B32" s="71" t="s">
        <v>1160</v>
      </c>
      <c r="C32" s="669">
        <v>12425</v>
      </c>
      <c r="D32" s="72">
        <v>1.1086</v>
      </c>
      <c r="E32" s="74">
        <v>5</v>
      </c>
      <c r="F32" s="73">
        <v>1.0881000000000001</v>
      </c>
      <c r="G32" s="75">
        <f t="shared" si="0"/>
        <v>897.92</v>
      </c>
      <c r="H32" s="75">
        <f t="shared" si="1"/>
        <v>893.92</v>
      </c>
    </row>
    <row r="33" spans="1:8" x14ac:dyDescent="0.2">
      <c r="A33" s="71">
        <v>560074</v>
      </c>
      <c r="B33" s="71" t="s">
        <v>1162</v>
      </c>
      <c r="C33" s="669">
        <v>24721</v>
      </c>
      <c r="D33" s="72">
        <v>1.0037</v>
      </c>
      <c r="E33" s="74">
        <v>2</v>
      </c>
      <c r="F33" s="68">
        <v>0.98640000000000005</v>
      </c>
      <c r="G33" s="75">
        <f t="shared" si="0"/>
        <v>814</v>
      </c>
      <c r="H33" s="75">
        <f t="shared" si="1"/>
        <v>810.38</v>
      </c>
    </row>
    <row r="34" spans="1:8" x14ac:dyDescent="0.2">
      <c r="A34" s="71">
        <v>560075</v>
      </c>
      <c r="B34" s="71" t="s">
        <v>1164</v>
      </c>
      <c r="C34" s="669">
        <v>38417</v>
      </c>
      <c r="D34" s="72">
        <v>1.0233000000000001</v>
      </c>
      <c r="E34" s="74">
        <v>3</v>
      </c>
      <c r="F34" s="68">
        <v>1.0301</v>
      </c>
      <c r="G34" s="75">
        <f t="shared" si="0"/>
        <v>850.06</v>
      </c>
      <c r="H34" s="75">
        <f t="shared" si="1"/>
        <v>846.28</v>
      </c>
    </row>
    <row r="35" spans="1:8" x14ac:dyDescent="0.2">
      <c r="A35" s="71">
        <v>560076</v>
      </c>
      <c r="B35" s="71" t="s">
        <v>1166</v>
      </c>
      <c r="C35" s="669">
        <v>11019</v>
      </c>
      <c r="D35" s="72">
        <v>1.0008999999999999</v>
      </c>
      <c r="E35" s="74">
        <v>2</v>
      </c>
      <c r="F35" s="68">
        <v>0.98640000000000005</v>
      </c>
      <c r="G35" s="75">
        <f t="shared" si="0"/>
        <v>814</v>
      </c>
      <c r="H35" s="75">
        <f t="shared" si="1"/>
        <v>810.38</v>
      </c>
    </row>
    <row r="36" spans="1:8" x14ac:dyDescent="0.2">
      <c r="A36" s="71">
        <v>560077</v>
      </c>
      <c r="B36" s="71" t="s">
        <v>1168</v>
      </c>
      <c r="C36" s="669">
        <v>12266</v>
      </c>
      <c r="D36" s="72">
        <v>1.0455000000000001</v>
      </c>
      <c r="E36" s="74">
        <v>4</v>
      </c>
      <c r="F36" s="68">
        <v>1.0497000000000001</v>
      </c>
      <c r="G36" s="75">
        <f t="shared" si="0"/>
        <v>866.23</v>
      </c>
      <c r="H36" s="75">
        <f t="shared" si="1"/>
        <v>862.38</v>
      </c>
    </row>
    <row r="37" spans="1:8" x14ac:dyDescent="0.2">
      <c r="A37" s="71">
        <v>560078</v>
      </c>
      <c r="B37" s="71" t="s">
        <v>1170</v>
      </c>
      <c r="C37" s="669">
        <v>49519</v>
      </c>
      <c r="D37" s="72">
        <v>0.9758</v>
      </c>
      <c r="E37" s="74">
        <v>1</v>
      </c>
      <c r="F37" s="68">
        <v>0.96279999999999999</v>
      </c>
      <c r="G37" s="75">
        <f t="shared" si="0"/>
        <v>794.52</v>
      </c>
      <c r="H37" s="75">
        <f t="shared" si="1"/>
        <v>790.98</v>
      </c>
    </row>
    <row r="38" spans="1:8" x14ac:dyDescent="0.2">
      <c r="A38" s="71">
        <v>560079</v>
      </c>
      <c r="B38" s="71" t="s">
        <v>1172</v>
      </c>
      <c r="C38" s="669">
        <v>42849</v>
      </c>
      <c r="D38" s="72">
        <v>0.99260000000000004</v>
      </c>
      <c r="E38" s="74">
        <v>2</v>
      </c>
      <c r="F38" s="73">
        <v>0.98640000000000005</v>
      </c>
      <c r="G38" s="75">
        <f t="shared" si="0"/>
        <v>814</v>
      </c>
      <c r="H38" s="75">
        <f t="shared" si="1"/>
        <v>810.38</v>
      </c>
    </row>
    <row r="39" spans="1:8" x14ac:dyDescent="0.2">
      <c r="A39" s="71">
        <v>560080</v>
      </c>
      <c r="B39" s="71" t="s">
        <v>1174</v>
      </c>
      <c r="C39" s="669">
        <v>22915</v>
      </c>
      <c r="D39" s="72">
        <v>0.99570000000000003</v>
      </c>
      <c r="E39" s="74">
        <v>2</v>
      </c>
      <c r="F39" s="68">
        <v>0.98640000000000005</v>
      </c>
      <c r="G39" s="75">
        <f t="shared" si="0"/>
        <v>814</v>
      </c>
      <c r="H39" s="75">
        <f t="shared" si="1"/>
        <v>810.38</v>
      </c>
    </row>
    <row r="40" spans="1:8" x14ac:dyDescent="0.2">
      <c r="A40" s="71">
        <v>560081</v>
      </c>
      <c r="B40" s="71" t="s">
        <v>1176</v>
      </c>
      <c r="C40" s="669">
        <v>26985</v>
      </c>
      <c r="D40" s="72">
        <v>0.99309999999999998</v>
      </c>
      <c r="E40" s="74">
        <v>2</v>
      </c>
      <c r="F40" s="68">
        <v>0.98640000000000005</v>
      </c>
      <c r="G40" s="75">
        <f t="shared" si="0"/>
        <v>814</v>
      </c>
      <c r="H40" s="75">
        <f t="shared" si="1"/>
        <v>810.38</v>
      </c>
    </row>
    <row r="41" spans="1:8" x14ac:dyDescent="0.2">
      <c r="A41" s="71">
        <v>560082</v>
      </c>
      <c r="B41" s="71" t="s">
        <v>1178</v>
      </c>
      <c r="C41" s="669">
        <v>18218</v>
      </c>
      <c r="D41" s="72">
        <v>1.03</v>
      </c>
      <c r="E41" s="74">
        <v>3</v>
      </c>
      <c r="F41" s="68">
        <v>1.0301</v>
      </c>
      <c r="G41" s="75">
        <f t="shared" si="0"/>
        <v>850.06</v>
      </c>
      <c r="H41" s="75">
        <f t="shared" si="1"/>
        <v>846.28</v>
      </c>
    </row>
    <row r="42" spans="1:8" x14ac:dyDescent="0.2">
      <c r="A42" s="71">
        <v>560083</v>
      </c>
      <c r="B42" s="71" t="s">
        <v>1180</v>
      </c>
      <c r="C42" s="669">
        <v>16496</v>
      </c>
      <c r="D42" s="72">
        <v>1.091</v>
      </c>
      <c r="E42" s="74">
        <v>5</v>
      </c>
      <c r="F42" s="68">
        <v>1.0881000000000001</v>
      </c>
      <c r="G42" s="75">
        <f t="shared" si="0"/>
        <v>897.92</v>
      </c>
      <c r="H42" s="75">
        <f t="shared" si="1"/>
        <v>893.92</v>
      </c>
    </row>
    <row r="43" spans="1:8" x14ac:dyDescent="0.2">
      <c r="A43" s="71">
        <v>560084</v>
      </c>
      <c r="B43" s="71" t="s">
        <v>1361</v>
      </c>
      <c r="C43" s="669">
        <v>26921</v>
      </c>
      <c r="D43" s="72">
        <v>0.95099999999999996</v>
      </c>
      <c r="E43" s="74">
        <v>1</v>
      </c>
      <c r="F43" s="68">
        <v>0.96279999999999999</v>
      </c>
      <c r="G43" s="75">
        <f t="shared" si="0"/>
        <v>794.52</v>
      </c>
      <c r="H43" s="75">
        <f t="shared" si="1"/>
        <v>790.98</v>
      </c>
    </row>
    <row r="44" spans="1:8" hidden="1" x14ac:dyDescent="0.2">
      <c r="C44" s="670">
        <f>SUM(C4:C43)</f>
        <v>2009803</v>
      </c>
    </row>
  </sheetData>
  <mergeCells count="2">
    <mergeCell ref="E1:H1"/>
    <mergeCell ref="A2:H2"/>
  </mergeCells>
  <pageMargins left="0.7" right="0.7" top="0.75" bottom="0.75" header="0.3" footer="0.3"/>
  <pageSetup paperSize="9" scale="85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13"/>
  <sheetViews>
    <sheetView view="pageBreakPreview" zoomScale="160" zoomScaleNormal="100" zoomScaleSheetLayoutView="160" workbookViewId="0">
      <selection activeCell="D4" sqref="D4"/>
    </sheetView>
  </sheetViews>
  <sheetFormatPr defaultColWidth="9.140625" defaultRowHeight="15" x14ac:dyDescent="0.25"/>
  <cols>
    <col min="1" max="1" width="35.42578125" style="918" customWidth="1"/>
    <col min="2" max="2" width="10" style="918" customWidth="1"/>
    <col min="3" max="3" width="19.7109375" style="918" customWidth="1"/>
    <col min="4" max="16384" width="9.140625" style="918"/>
  </cols>
  <sheetData>
    <row r="1" spans="1:3" ht="64.5" customHeight="1" x14ac:dyDescent="0.25">
      <c r="A1" s="1017"/>
      <c r="B1" s="1120" t="s">
        <v>5601</v>
      </c>
      <c r="C1" s="1120"/>
    </row>
    <row r="2" spans="1:3" ht="65.25" customHeight="1" x14ac:dyDescent="0.25">
      <c r="A2" s="1121" t="s">
        <v>3305</v>
      </c>
      <c r="B2" s="1121"/>
      <c r="C2" s="1121"/>
    </row>
    <row r="3" spans="1:3" ht="38.25" customHeight="1" x14ac:dyDescent="0.25">
      <c r="A3" s="666" t="s">
        <v>1363</v>
      </c>
      <c r="B3" s="666" t="s">
        <v>1364</v>
      </c>
      <c r="C3" s="666" t="s">
        <v>2616</v>
      </c>
    </row>
    <row r="4" spans="1:3" x14ac:dyDescent="0.25">
      <c r="A4" s="1018" t="s">
        <v>5720</v>
      </c>
      <c r="B4" s="666" t="s">
        <v>1366</v>
      </c>
      <c r="C4" s="1019">
        <v>2.2006000000000001</v>
      </c>
    </row>
    <row r="5" spans="1:3" x14ac:dyDescent="0.25">
      <c r="A5" s="1018" t="s">
        <v>5720</v>
      </c>
      <c r="B5" s="666" t="s">
        <v>3303</v>
      </c>
      <c r="C5" s="1019">
        <v>1.9907999999999999</v>
      </c>
    </row>
    <row r="6" spans="1:3" x14ac:dyDescent="0.25">
      <c r="A6" s="1020" t="s">
        <v>3304</v>
      </c>
      <c r="B6" s="666" t="s">
        <v>1366</v>
      </c>
      <c r="C6" s="1019">
        <v>1.2466999999999999</v>
      </c>
    </row>
    <row r="7" spans="1:3" x14ac:dyDescent="0.25">
      <c r="A7" s="1020" t="s">
        <v>3304</v>
      </c>
      <c r="B7" s="666" t="s">
        <v>3303</v>
      </c>
      <c r="C7" s="1019">
        <v>1.0835999999999999</v>
      </c>
    </row>
    <row r="8" spans="1:3" x14ac:dyDescent="0.25">
      <c r="A8" s="1020" t="s">
        <v>1369</v>
      </c>
      <c r="B8" s="666" t="s">
        <v>1366</v>
      </c>
      <c r="C8" s="1019">
        <v>0.4551</v>
      </c>
    </row>
    <row r="9" spans="1:3" x14ac:dyDescent="0.25">
      <c r="A9" s="1020" t="s">
        <v>1369</v>
      </c>
      <c r="B9" s="666" t="s">
        <v>3303</v>
      </c>
      <c r="C9" s="1019">
        <v>0.44059999999999999</v>
      </c>
    </row>
    <row r="10" spans="1:3" x14ac:dyDescent="0.25">
      <c r="A10" s="1020" t="s">
        <v>1370</v>
      </c>
      <c r="B10" s="666" t="s">
        <v>1366</v>
      </c>
      <c r="C10" s="1019">
        <v>0.65659999999999996</v>
      </c>
    </row>
    <row r="11" spans="1:3" x14ac:dyDescent="0.25">
      <c r="A11" s="1020" t="s">
        <v>1370</v>
      </c>
      <c r="B11" s="666" t="s">
        <v>3303</v>
      </c>
      <c r="C11" s="1019">
        <v>0.8488</v>
      </c>
    </row>
    <row r="12" spans="1:3" x14ac:dyDescent="0.25">
      <c r="A12" s="1020" t="s">
        <v>3306</v>
      </c>
      <c r="B12" s="666" t="s">
        <v>1366</v>
      </c>
      <c r="C12" s="1019">
        <v>2.0901000000000001</v>
      </c>
    </row>
    <row r="13" spans="1:3" x14ac:dyDescent="0.25">
      <c r="A13" s="1020" t="s">
        <v>3306</v>
      </c>
      <c r="B13" s="666" t="s">
        <v>3303</v>
      </c>
      <c r="C13" s="1019">
        <v>2.7323</v>
      </c>
    </row>
  </sheetData>
  <mergeCells count="2">
    <mergeCell ref="B1:C1"/>
    <mergeCell ref="A2:C2"/>
  </mergeCells>
  <pageMargins left="0.75" right="0.75" top="1" bottom="1" header="0.5" footer="0.5"/>
  <pageSetup paperSize="9" scale="120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="120" zoomScaleNormal="100" zoomScaleSheetLayoutView="120" workbookViewId="0">
      <pane ySplit="2" topLeftCell="A3" activePane="bottomLeft" state="frozen"/>
      <selection activeCell="Q21" sqref="Q21"/>
      <selection pane="bottomLeft" activeCell="A2" sqref="A2:D2"/>
    </sheetView>
  </sheetViews>
  <sheetFormatPr defaultRowHeight="27.75" customHeight="1" x14ac:dyDescent="0.2"/>
  <cols>
    <col min="1" max="1" width="16.5703125" style="65" customWidth="1"/>
    <col min="2" max="2" width="18.7109375" style="65" customWidth="1"/>
    <col min="3" max="3" width="66.7109375" style="64" customWidth="1"/>
    <col min="4" max="4" width="26" style="64" customWidth="1"/>
    <col min="5" max="16384" width="9.140625" style="65"/>
  </cols>
  <sheetData>
    <row r="1" spans="1:4" ht="57" customHeight="1" x14ac:dyDescent="0.2">
      <c r="D1" s="596" t="s">
        <v>5600</v>
      </c>
    </row>
    <row r="2" spans="1:4" ht="23.25" customHeight="1" x14ac:dyDescent="0.2">
      <c r="A2" s="1122" t="s">
        <v>2446</v>
      </c>
      <c r="B2" s="1122"/>
      <c r="C2" s="1122"/>
      <c r="D2" s="1122"/>
    </row>
    <row r="3" spans="1:4" ht="32.25" customHeight="1" x14ac:dyDescent="0.2">
      <c r="A3" s="1123" t="s">
        <v>2447</v>
      </c>
      <c r="B3" s="1123"/>
      <c r="C3" s="1123"/>
      <c r="D3" s="1123"/>
    </row>
    <row r="4" spans="1:4" ht="19.5" customHeight="1" x14ac:dyDescent="0.2">
      <c r="A4" s="1124" t="s">
        <v>2448</v>
      </c>
      <c r="B4" s="1124"/>
      <c r="C4" s="1124"/>
      <c r="D4" s="597" t="s">
        <v>2449</v>
      </c>
    </row>
    <row r="5" spans="1:4" ht="27.75" customHeight="1" x14ac:dyDescent="0.2">
      <c r="A5" s="1125" t="s">
        <v>2478</v>
      </c>
      <c r="B5" s="1126"/>
      <c r="C5" s="1126"/>
      <c r="D5" s="603"/>
    </row>
    <row r="6" spans="1:4" ht="27.75" customHeight="1" x14ac:dyDescent="0.2">
      <c r="A6" s="599" t="s">
        <v>2451</v>
      </c>
      <c r="B6" s="599" t="s">
        <v>2452</v>
      </c>
      <c r="C6" s="599" t="s">
        <v>2453</v>
      </c>
      <c r="D6" s="600"/>
    </row>
    <row r="7" spans="1:4" ht="15" x14ac:dyDescent="0.2">
      <c r="A7" s="601" t="s">
        <v>942</v>
      </c>
      <c r="B7" s="601" t="s">
        <v>2454</v>
      </c>
      <c r="C7" s="601" t="s">
        <v>2455</v>
      </c>
      <c r="D7" s="598">
        <v>1.2</v>
      </c>
    </row>
    <row r="8" spans="1:4" ht="15" x14ac:dyDescent="0.2">
      <c r="A8" s="601" t="s">
        <v>942</v>
      </c>
      <c r="B8" s="601" t="s">
        <v>2456</v>
      </c>
      <c r="C8" s="601" t="s">
        <v>2457</v>
      </c>
      <c r="D8" s="598">
        <v>1.2</v>
      </c>
    </row>
    <row r="9" spans="1:4" ht="15" x14ac:dyDescent="0.2">
      <c r="A9" s="601" t="s">
        <v>942</v>
      </c>
      <c r="B9" s="601" t="s">
        <v>2458</v>
      </c>
      <c r="C9" s="601" t="s">
        <v>2459</v>
      </c>
      <c r="D9" s="598">
        <v>1.2</v>
      </c>
    </row>
    <row r="10" spans="1:4" ht="15" x14ac:dyDescent="0.2">
      <c r="A10" s="601" t="s">
        <v>942</v>
      </c>
      <c r="B10" s="601" t="s">
        <v>2460</v>
      </c>
      <c r="C10" s="601" t="s">
        <v>2461</v>
      </c>
      <c r="D10" s="598">
        <v>1.2</v>
      </c>
    </row>
    <row r="11" spans="1:4" ht="15" x14ac:dyDescent="0.2">
      <c r="A11" s="601" t="s">
        <v>942</v>
      </c>
      <c r="B11" s="601" t="s">
        <v>2462</v>
      </c>
      <c r="C11" s="601" t="s">
        <v>2463</v>
      </c>
      <c r="D11" s="598">
        <v>1.2</v>
      </c>
    </row>
    <row r="12" spans="1:4" ht="15" x14ac:dyDescent="0.2">
      <c r="A12" s="601" t="s">
        <v>942</v>
      </c>
      <c r="B12" s="601" t="s">
        <v>2464</v>
      </c>
      <c r="C12" s="601" t="s">
        <v>2465</v>
      </c>
      <c r="D12" s="598">
        <v>1.2</v>
      </c>
    </row>
    <row r="13" spans="1:4" ht="15" x14ac:dyDescent="0.2">
      <c r="A13" s="601" t="s">
        <v>942</v>
      </c>
      <c r="B13" s="601" t="s">
        <v>2466</v>
      </c>
      <c r="C13" s="601" t="s">
        <v>2467</v>
      </c>
      <c r="D13" s="598">
        <v>1.2</v>
      </c>
    </row>
    <row r="14" spans="1:4" ht="15" x14ac:dyDescent="0.2">
      <c r="A14" s="601" t="s">
        <v>944</v>
      </c>
      <c r="B14" s="601" t="s">
        <v>2468</v>
      </c>
      <c r="C14" s="601" t="s">
        <v>2469</v>
      </c>
      <c r="D14" s="598">
        <v>1.2</v>
      </c>
    </row>
    <row r="15" spans="1:4" ht="15" x14ac:dyDescent="0.2">
      <c r="A15" s="601" t="s">
        <v>943</v>
      </c>
      <c r="B15" s="601" t="s">
        <v>2470</v>
      </c>
      <c r="C15" s="601" t="s">
        <v>2471</v>
      </c>
      <c r="D15" s="598">
        <v>1.4</v>
      </c>
    </row>
    <row r="16" spans="1:4" ht="15" x14ac:dyDescent="0.2">
      <c r="A16" s="601" t="s">
        <v>943</v>
      </c>
      <c r="B16" s="601" t="s">
        <v>2472</v>
      </c>
      <c r="C16" s="601" t="s">
        <v>2473</v>
      </c>
      <c r="D16" s="598">
        <v>1.4</v>
      </c>
    </row>
    <row r="17" spans="1:4" ht="15" x14ac:dyDescent="0.2">
      <c r="A17" s="601" t="s">
        <v>945</v>
      </c>
      <c r="B17" s="601" t="s">
        <v>2474</v>
      </c>
      <c r="C17" s="601" t="s">
        <v>2475</v>
      </c>
      <c r="D17" s="598">
        <v>1.7</v>
      </c>
    </row>
    <row r="18" spans="1:4" ht="15" x14ac:dyDescent="0.2">
      <c r="A18" s="601" t="s">
        <v>946</v>
      </c>
      <c r="B18" s="601" t="s">
        <v>2476</v>
      </c>
      <c r="C18" s="601" t="s">
        <v>2477</v>
      </c>
      <c r="D18" s="602">
        <v>1.7</v>
      </c>
    </row>
  </sheetData>
  <mergeCells count="4">
    <mergeCell ref="A2:D2"/>
    <mergeCell ref="A3:D3"/>
    <mergeCell ref="A4:C4"/>
    <mergeCell ref="A5:C5"/>
  </mergeCells>
  <pageMargins left="0.74803149606299213" right="0.55118110236220474" top="0.59055118110236227" bottom="0.59055118110236227" header="0.51181102362204722" footer="0.51181102362204722"/>
  <pageSetup paperSize="9"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BreakPreview" zoomScaleNormal="100" zoomScaleSheetLayoutView="100" workbookViewId="0">
      <pane ySplit="7" topLeftCell="A26" activePane="bottomLeft" state="frozen"/>
      <selection pane="bottomLeft" activeCell="O28" sqref="O28"/>
    </sheetView>
  </sheetViews>
  <sheetFormatPr defaultRowHeight="15" x14ac:dyDescent="0.25"/>
  <cols>
    <col min="1" max="1" width="9.42578125" style="993" hidden="1" customWidth="1"/>
    <col min="2" max="2" width="12.85546875" style="999" customWidth="1"/>
    <col min="3" max="3" width="61.42578125" style="982" customWidth="1"/>
    <col min="4" max="6" width="13.7109375" style="982" customWidth="1"/>
    <col min="7" max="7" width="16" style="982" customWidth="1"/>
    <col min="8" max="16384" width="9.140625" style="982"/>
  </cols>
  <sheetData>
    <row r="1" spans="1:14" ht="58.5" customHeight="1" x14ac:dyDescent="0.25">
      <c r="A1" s="802" t="s">
        <v>4812</v>
      </c>
      <c r="B1" s="800"/>
      <c r="C1" s="1129" t="s">
        <v>5599</v>
      </c>
      <c r="D1" s="1129"/>
      <c r="E1" s="1129"/>
      <c r="F1" s="1129"/>
      <c r="G1" s="1129"/>
    </row>
    <row r="2" spans="1:14" ht="66" customHeight="1" x14ac:dyDescent="0.25">
      <c r="A2" s="1130" t="s">
        <v>4811</v>
      </c>
      <c r="B2" s="1130"/>
      <c r="C2" s="1130"/>
      <c r="D2" s="1130"/>
      <c r="E2" s="1130"/>
      <c r="F2" s="1130"/>
      <c r="G2" s="1130"/>
    </row>
    <row r="3" spans="1:14" ht="7.5" customHeight="1" x14ac:dyDescent="0.25">
      <c r="A3" s="803"/>
      <c r="B3" s="1130"/>
      <c r="C3" s="1130"/>
      <c r="D3" s="920"/>
      <c r="E3" s="920"/>
      <c r="F3" s="920"/>
      <c r="G3" s="920"/>
    </row>
    <row r="4" spans="1:14" ht="15.75" x14ac:dyDescent="0.25">
      <c r="A4" s="1131" t="s">
        <v>4797</v>
      </c>
      <c r="B4" s="1131"/>
      <c r="C4" s="1131"/>
      <c r="D4" s="983">
        <v>13285.03</v>
      </c>
      <c r="E4" s="798"/>
      <c r="F4" s="798"/>
      <c r="G4" s="920"/>
    </row>
    <row r="5" spans="1:14" ht="15.75" x14ac:dyDescent="0.25">
      <c r="A5" s="1131" t="s">
        <v>4800</v>
      </c>
      <c r="B5" s="1131"/>
      <c r="C5" s="1131"/>
      <c r="D5" s="797">
        <v>1.105</v>
      </c>
      <c r="E5" s="799"/>
      <c r="F5" s="799"/>
      <c r="G5" s="920"/>
    </row>
    <row r="6" spans="1:14" ht="7.5" customHeight="1" x14ac:dyDescent="0.25">
      <c r="A6" s="803"/>
      <c r="B6" s="1128"/>
      <c r="C6" s="1128"/>
      <c r="D6" s="920"/>
      <c r="E6" s="920"/>
      <c r="F6" s="920"/>
      <c r="G6" s="920"/>
    </row>
    <row r="7" spans="1:14" ht="33" customHeight="1" x14ac:dyDescent="0.25">
      <c r="A7" s="805" t="s">
        <v>0</v>
      </c>
      <c r="B7" s="4" t="s">
        <v>1</v>
      </c>
      <c r="C7" s="5" t="s">
        <v>797</v>
      </c>
      <c r="D7" s="4" t="s">
        <v>4795</v>
      </c>
      <c r="E7" s="4" t="s">
        <v>4801</v>
      </c>
      <c r="F7" s="4" t="s">
        <v>4810</v>
      </c>
      <c r="G7" s="4" t="s">
        <v>5215</v>
      </c>
      <c r="I7" s="992"/>
      <c r="J7" s="992"/>
      <c r="K7" s="992"/>
      <c r="L7" s="992"/>
      <c r="M7" s="992"/>
      <c r="N7" s="992"/>
    </row>
    <row r="8" spans="1:14" ht="36.75" customHeight="1" x14ac:dyDescent="0.25">
      <c r="A8" s="984">
        <v>54</v>
      </c>
      <c r="B8" s="985" t="s">
        <v>890</v>
      </c>
      <c r="C8" s="986" t="s">
        <v>330</v>
      </c>
      <c r="D8" s="838">
        <v>0.48</v>
      </c>
      <c r="E8" s="996">
        <v>0.1193</v>
      </c>
      <c r="F8" s="1035">
        <v>1</v>
      </c>
      <c r="G8" s="998">
        <f>$D$4*D8*((100%-E8)+E8*$D$5*F8)</f>
        <v>6456.69</v>
      </c>
      <c r="I8" s="1036"/>
      <c r="J8" s="992"/>
      <c r="K8" s="992"/>
      <c r="L8" s="992"/>
      <c r="M8" s="992"/>
      <c r="N8" s="992"/>
    </row>
    <row r="9" spans="1:14" ht="36.75" customHeight="1" x14ac:dyDescent="0.25">
      <c r="A9" s="984">
        <v>55</v>
      </c>
      <c r="B9" s="985" t="s">
        <v>891</v>
      </c>
      <c r="C9" s="986" t="s">
        <v>332</v>
      </c>
      <c r="D9" s="838">
        <v>0.83</v>
      </c>
      <c r="E9" s="996">
        <v>5.9900000000000002E-2</v>
      </c>
      <c r="F9" s="1035">
        <v>1</v>
      </c>
      <c r="G9" s="998">
        <f t="shared" ref="G9:G29" si="0">$D$4*D9*((100%-E9)+E9*$D$5*F9)</f>
        <v>11095.93</v>
      </c>
      <c r="I9" s="1036"/>
      <c r="J9" s="992"/>
      <c r="K9" s="992"/>
      <c r="L9" s="992"/>
      <c r="M9" s="992"/>
      <c r="N9" s="992"/>
    </row>
    <row r="10" spans="1:14" ht="36" customHeight="1" x14ac:dyDescent="0.25">
      <c r="A10" s="984">
        <v>56</v>
      </c>
      <c r="B10" s="985" t="s">
        <v>892</v>
      </c>
      <c r="C10" s="986" t="s">
        <v>334</v>
      </c>
      <c r="D10" s="838">
        <v>1.58</v>
      </c>
      <c r="E10" s="996">
        <v>0.29389999999999999</v>
      </c>
      <c r="F10" s="1035">
        <v>1</v>
      </c>
      <c r="G10" s="998">
        <f t="shared" si="0"/>
        <v>21638.1</v>
      </c>
      <c r="I10" s="1036"/>
      <c r="J10" s="992"/>
      <c r="K10" s="992"/>
      <c r="L10" s="992"/>
      <c r="M10" s="992"/>
      <c r="N10" s="992"/>
    </row>
    <row r="11" spans="1:14" ht="36.75" customHeight="1" x14ac:dyDescent="0.25">
      <c r="A11" s="984">
        <v>57</v>
      </c>
      <c r="B11" s="985" t="s">
        <v>893</v>
      </c>
      <c r="C11" s="986" t="s">
        <v>336</v>
      </c>
      <c r="D11" s="838">
        <v>2.4500000000000002</v>
      </c>
      <c r="E11" s="996">
        <v>3.2300000000000002E-2</v>
      </c>
      <c r="F11" s="1035">
        <v>1</v>
      </c>
      <c r="G11" s="998">
        <f t="shared" si="0"/>
        <v>32658.71</v>
      </c>
      <c r="I11" s="1036"/>
      <c r="J11" s="992"/>
      <c r="K11" s="992"/>
      <c r="L11" s="992"/>
      <c r="M11" s="992"/>
      <c r="N11" s="992"/>
    </row>
    <row r="12" spans="1:14" ht="37.5" customHeight="1" x14ac:dyDescent="0.25">
      <c r="A12" s="984">
        <v>58</v>
      </c>
      <c r="B12" s="985" t="s">
        <v>894</v>
      </c>
      <c r="C12" s="986" t="s">
        <v>338</v>
      </c>
      <c r="D12" s="838">
        <v>3.46</v>
      </c>
      <c r="E12" s="996">
        <v>4.1399999999999999E-2</v>
      </c>
      <c r="F12" s="1035">
        <v>1</v>
      </c>
      <c r="G12" s="998">
        <f t="shared" si="0"/>
        <v>46166.02</v>
      </c>
      <c r="I12" s="1036"/>
      <c r="J12" s="992"/>
      <c r="K12" s="992"/>
      <c r="L12" s="992"/>
      <c r="M12" s="992"/>
      <c r="N12" s="992"/>
    </row>
    <row r="13" spans="1:14" ht="37.5" customHeight="1" x14ac:dyDescent="0.25">
      <c r="A13" s="984">
        <v>59</v>
      </c>
      <c r="B13" s="985" t="s">
        <v>895</v>
      </c>
      <c r="C13" s="986" t="s">
        <v>340</v>
      </c>
      <c r="D13" s="838">
        <v>4.55</v>
      </c>
      <c r="E13" s="996">
        <v>3.9699999999999999E-2</v>
      </c>
      <c r="F13" s="1035">
        <v>1</v>
      </c>
      <c r="G13" s="998">
        <f t="shared" si="0"/>
        <v>60698.86</v>
      </c>
      <c r="I13" s="1036"/>
      <c r="J13" s="992"/>
      <c r="K13" s="992"/>
      <c r="L13" s="992"/>
      <c r="M13" s="992"/>
      <c r="N13" s="992"/>
    </row>
    <row r="14" spans="1:14" ht="37.5" customHeight="1" x14ac:dyDescent="0.25">
      <c r="A14" s="984">
        <v>60</v>
      </c>
      <c r="B14" s="985" t="s">
        <v>896</v>
      </c>
      <c r="C14" s="986" t="s">
        <v>342</v>
      </c>
      <c r="D14" s="838">
        <v>5.97</v>
      </c>
      <c r="E14" s="996">
        <v>3.9600000000000003E-2</v>
      </c>
      <c r="F14" s="1035">
        <v>1</v>
      </c>
      <c r="G14" s="998">
        <f t="shared" si="0"/>
        <v>79641.41</v>
      </c>
      <c r="I14" s="1036"/>
      <c r="J14" s="992"/>
      <c r="K14" s="992"/>
      <c r="L14" s="992"/>
      <c r="M14" s="992"/>
      <c r="N14" s="992"/>
    </row>
    <row r="15" spans="1:14" ht="37.5" customHeight="1" x14ac:dyDescent="0.25">
      <c r="A15" s="984">
        <v>61</v>
      </c>
      <c r="B15" s="985" t="s">
        <v>897</v>
      </c>
      <c r="C15" s="986" t="s">
        <v>344</v>
      </c>
      <c r="D15" s="838">
        <v>7.73</v>
      </c>
      <c r="E15" s="996">
        <v>3.7600000000000001E-2</v>
      </c>
      <c r="F15" s="1035">
        <v>1</v>
      </c>
      <c r="G15" s="998">
        <f t="shared" si="0"/>
        <v>103098.71</v>
      </c>
      <c r="I15" s="1036"/>
      <c r="J15" s="992"/>
      <c r="K15" s="992"/>
      <c r="L15" s="992"/>
      <c r="M15" s="992"/>
      <c r="N15" s="992"/>
    </row>
    <row r="16" spans="1:14" ht="37.5" customHeight="1" x14ac:dyDescent="0.25">
      <c r="A16" s="984">
        <v>62</v>
      </c>
      <c r="B16" s="985" t="s">
        <v>898</v>
      </c>
      <c r="C16" s="986" t="s">
        <v>346</v>
      </c>
      <c r="D16" s="838">
        <v>9.19</v>
      </c>
      <c r="E16" s="996">
        <v>5.3900000000000003E-2</v>
      </c>
      <c r="F16" s="1035">
        <v>1</v>
      </c>
      <c r="G16" s="998">
        <f t="shared" si="0"/>
        <v>122780.39</v>
      </c>
      <c r="I16" s="1036"/>
      <c r="J16" s="992"/>
      <c r="K16" s="992"/>
      <c r="L16" s="992"/>
      <c r="M16" s="992"/>
      <c r="N16" s="992"/>
    </row>
    <row r="17" spans="1:10" ht="39" customHeight="1" x14ac:dyDescent="0.25">
      <c r="A17" s="984">
        <v>63</v>
      </c>
      <c r="B17" s="985" t="s">
        <v>899</v>
      </c>
      <c r="C17" s="986" t="s">
        <v>348</v>
      </c>
      <c r="D17" s="838">
        <v>11.25</v>
      </c>
      <c r="E17" s="996">
        <v>6.7799999999999999E-2</v>
      </c>
      <c r="F17" s="1035">
        <v>1</v>
      </c>
      <c r="G17" s="998">
        <f t="shared" si="0"/>
        <v>150520.57</v>
      </c>
      <c r="I17" s="1036"/>
      <c r="J17" s="992"/>
    </row>
    <row r="18" spans="1:10" ht="39" customHeight="1" x14ac:dyDescent="0.25">
      <c r="A18" s="984">
        <v>64</v>
      </c>
      <c r="B18" s="985" t="s">
        <v>900</v>
      </c>
      <c r="C18" s="986" t="s">
        <v>350</v>
      </c>
      <c r="D18" s="838">
        <v>15.26</v>
      </c>
      <c r="E18" s="996">
        <v>4.3E-3</v>
      </c>
      <c r="F18" s="1035">
        <v>1</v>
      </c>
      <c r="G18" s="998">
        <f t="shared" si="0"/>
        <v>202821.09</v>
      </c>
      <c r="I18" s="1036"/>
      <c r="J18" s="992"/>
    </row>
    <row r="19" spans="1:10" ht="39" customHeight="1" x14ac:dyDescent="0.25">
      <c r="A19" s="984">
        <v>65</v>
      </c>
      <c r="B19" s="985" t="s">
        <v>901</v>
      </c>
      <c r="C19" s="986" t="s">
        <v>352</v>
      </c>
      <c r="D19" s="838">
        <v>23.85</v>
      </c>
      <c r="E19" s="996">
        <v>3.2000000000000002E-3</v>
      </c>
      <c r="F19" s="1035">
        <v>1</v>
      </c>
      <c r="G19" s="998">
        <f t="shared" si="0"/>
        <v>316954.43</v>
      </c>
      <c r="I19" s="1036"/>
      <c r="J19" s="992"/>
    </row>
    <row r="20" spans="1:10" ht="39" customHeight="1" x14ac:dyDescent="0.25">
      <c r="A20" s="984">
        <v>66</v>
      </c>
      <c r="B20" s="985" t="s">
        <v>902</v>
      </c>
      <c r="C20" s="986" t="s">
        <v>354</v>
      </c>
      <c r="D20" s="838">
        <v>35.24</v>
      </c>
      <c r="E20" s="996">
        <v>6.7000000000000002E-3</v>
      </c>
      <c r="F20" s="1035">
        <v>1</v>
      </c>
      <c r="G20" s="998">
        <f t="shared" si="0"/>
        <v>468493.81</v>
      </c>
      <c r="I20" s="1036"/>
      <c r="J20" s="992"/>
    </row>
    <row r="21" spans="1:10" ht="39" customHeight="1" x14ac:dyDescent="0.25">
      <c r="A21" s="984">
        <v>84</v>
      </c>
      <c r="B21" s="985" t="s">
        <v>920</v>
      </c>
      <c r="C21" s="986" t="s">
        <v>394</v>
      </c>
      <c r="D21" s="838">
        <v>0.46</v>
      </c>
      <c r="E21" s="996">
        <v>0.3619</v>
      </c>
      <c r="F21" s="1035">
        <v>1</v>
      </c>
      <c r="G21" s="998">
        <f t="shared" si="0"/>
        <v>6343.33</v>
      </c>
      <c r="I21" s="1036"/>
      <c r="J21" s="992"/>
    </row>
    <row r="22" spans="1:10" ht="39" customHeight="1" x14ac:dyDescent="0.25">
      <c r="A22" s="984">
        <v>85</v>
      </c>
      <c r="B22" s="985" t="s">
        <v>921</v>
      </c>
      <c r="C22" s="986" t="s">
        <v>396</v>
      </c>
      <c r="D22" s="838">
        <v>1.6</v>
      </c>
      <c r="E22" s="996">
        <v>0.3619</v>
      </c>
      <c r="F22" s="1035">
        <v>1</v>
      </c>
      <c r="G22" s="998">
        <f t="shared" si="0"/>
        <v>22063.77</v>
      </c>
      <c r="I22" s="1036"/>
      <c r="J22" s="992"/>
    </row>
    <row r="23" spans="1:10" ht="39" customHeight="1" x14ac:dyDescent="0.25">
      <c r="A23" s="984">
        <v>86</v>
      </c>
      <c r="B23" s="985" t="s">
        <v>922</v>
      </c>
      <c r="C23" s="986" t="s">
        <v>398</v>
      </c>
      <c r="D23" s="838">
        <v>3.65</v>
      </c>
      <c r="E23" s="996">
        <v>0.3619</v>
      </c>
      <c r="F23" s="1035">
        <v>1</v>
      </c>
      <c r="G23" s="998">
        <f t="shared" si="0"/>
        <v>50332.97</v>
      </c>
      <c r="I23" s="1036"/>
      <c r="J23" s="992"/>
    </row>
    <row r="24" spans="1:10" ht="39" customHeight="1" x14ac:dyDescent="0.25">
      <c r="A24" s="984">
        <v>87</v>
      </c>
      <c r="B24" s="985" t="s">
        <v>923</v>
      </c>
      <c r="C24" s="986" t="s">
        <v>924</v>
      </c>
      <c r="D24" s="838">
        <v>5.93</v>
      </c>
      <c r="E24" s="996">
        <v>0.3619</v>
      </c>
      <c r="F24" s="1035">
        <v>1</v>
      </c>
      <c r="G24" s="998">
        <f t="shared" si="0"/>
        <v>81773.84</v>
      </c>
      <c r="I24" s="1036"/>
      <c r="J24" s="992"/>
    </row>
    <row r="25" spans="1:10" s="1040" customFormat="1" ht="45.75" customHeight="1" x14ac:dyDescent="0.25">
      <c r="A25" s="984">
        <v>88</v>
      </c>
      <c r="B25" s="985" t="s">
        <v>925</v>
      </c>
      <c r="C25" s="1037" t="s">
        <v>4951</v>
      </c>
      <c r="D25" s="838">
        <v>4.9000000000000004</v>
      </c>
      <c r="E25" s="996">
        <v>3.3700000000000001E-2</v>
      </c>
      <c r="F25" s="1038">
        <v>1</v>
      </c>
      <c r="G25" s="1039">
        <f t="shared" si="0"/>
        <v>65326.99</v>
      </c>
      <c r="I25" s="1041"/>
      <c r="J25" s="1042"/>
    </row>
    <row r="26" spans="1:10" ht="45" x14ac:dyDescent="0.25">
      <c r="A26" s="984">
        <v>89</v>
      </c>
      <c r="B26" s="985" t="s">
        <v>926</v>
      </c>
      <c r="C26" s="1043" t="s">
        <v>4952</v>
      </c>
      <c r="D26" s="838">
        <v>6.04</v>
      </c>
      <c r="E26" s="996">
        <v>9.5600000000000004E-2</v>
      </c>
      <c r="F26" s="1035">
        <v>1</v>
      </c>
      <c r="G26" s="998">
        <f t="shared" si="0"/>
        <v>81047.05</v>
      </c>
      <c r="I26" s="1036"/>
      <c r="J26" s="992"/>
    </row>
    <row r="27" spans="1:10" ht="45" x14ac:dyDescent="0.25">
      <c r="A27" s="984">
        <v>90</v>
      </c>
      <c r="B27" s="985" t="s">
        <v>927</v>
      </c>
      <c r="C27" s="1043" t="s">
        <v>4953</v>
      </c>
      <c r="D27" s="838">
        <v>8.09</v>
      </c>
      <c r="E27" s="996">
        <v>0.16320000000000001</v>
      </c>
      <c r="F27" s="1035">
        <v>1</v>
      </c>
      <c r="G27" s="998">
        <f t="shared" si="0"/>
        <v>109317.6</v>
      </c>
      <c r="I27" s="1036"/>
      <c r="J27" s="992"/>
    </row>
    <row r="28" spans="1:10" ht="45" x14ac:dyDescent="0.25">
      <c r="A28" s="984">
        <v>91</v>
      </c>
      <c r="B28" s="985" t="s">
        <v>928</v>
      </c>
      <c r="C28" s="1043" t="s">
        <v>4954</v>
      </c>
      <c r="D28" s="838">
        <v>10.37</v>
      </c>
      <c r="E28" s="996">
        <v>0.2069</v>
      </c>
      <c r="F28" s="1035">
        <v>1</v>
      </c>
      <c r="G28" s="998">
        <f t="shared" si="0"/>
        <v>140758.65</v>
      </c>
      <c r="I28" s="1036"/>
      <c r="J28" s="992"/>
    </row>
    <row r="29" spans="1:10" ht="45" x14ac:dyDescent="0.25">
      <c r="A29" s="984">
        <v>92</v>
      </c>
      <c r="B29" s="985" t="s">
        <v>929</v>
      </c>
      <c r="C29" s="1043" t="s">
        <v>4955</v>
      </c>
      <c r="D29" s="838">
        <v>20.03</v>
      </c>
      <c r="E29" s="996">
        <v>8.2000000000000007E-3</v>
      </c>
      <c r="F29" s="1035">
        <v>1</v>
      </c>
      <c r="G29" s="998">
        <f t="shared" si="0"/>
        <v>266328.26</v>
      </c>
      <c r="I29" s="1036"/>
      <c r="J29" s="992"/>
    </row>
    <row r="30" spans="1:10" ht="45" x14ac:dyDescent="0.25">
      <c r="A30" s="984">
        <v>93</v>
      </c>
      <c r="B30" s="985" t="s">
        <v>930</v>
      </c>
      <c r="C30" s="1043" t="s">
        <v>4956</v>
      </c>
      <c r="D30" s="838">
        <v>21.17</v>
      </c>
      <c r="E30" s="996">
        <v>2.7300000000000001E-2</v>
      </c>
      <c r="F30" s="1035">
        <v>1</v>
      </c>
      <c r="G30" s="998">
        <f t="shared" ref="G30:G32" si="1">$D$4*D30*((100%-E30)+E30*$D$5*F30)</f>
        <v>282050.27</v>
      </c>
      <c r="I30" s="1036"/>
      <c r="J30" s="992"/>
    </row>
    <row r="31" spans="1:10" ht="45" x14ac:dyDescent="0.25">
      <c r="A31" s="984">
        <v>94</v>
      </c>
      <c r="B31" s="985" t="s">
        <v>931</v>
      </c>
      <c r="C31" s="1043" t="s">
        <v>4957</v>
      </c>
      <c r="D31" s="838">
        <v>23.22</v>
      </c>
      <c r="E31" s="996">
        <v>5.6800000000000003E-2</v>
      </c>
      <c r="F31" s="1035">
        <v>1</v>
      </c>
      <c r="G31" s="998">
        <f t="shared" si="1"/>
        <v>310318.15999999997</v>
      </c>
      <c r="I31" s="1036"/>
      <c r="J31" s="992"/>
    </row>
    <row r="32" spans="1:10" ht="45" x14ac:dyDescent="0.25">
      <c r="A32" s="984">
        <v>95</v>
      </c>
      <c r="B32" s="985" t="s">
        <v>932</v>
      </c>
      <c r="C32" s="1043" t="s">
        <v>4958</v>
      </c>
      <c r="D32" s="838">
        <v>25.5</v>
      </c>
      <c r="E32" s="996">
        <v>8.4099999999999994E-2</v>
      </c>
      <c r="F32" s="1035">
        <v>1</v>
      </c>
      <c r="G32" s="998">
        <f t="shared" si="1"/>
        <v>341759.76</v>
      </c>
      <c r="I32" s="1036"/>
      <c r="J32" s="992"/>
    </row>
    <row r="33" spans="1:6" ht="15.75" x14ac:dyDescent="0.25">
      <c r="A33" s="1127" t="s">
        <v>5216</v>
      </c>
      <c r="B33" s="1127"/>
      <c r="C33" s="1127"/>
      <c r="D33" s="1127"/>
      <c r="E33" s="1127"/>
      <c r="F33" s="1127"/>
    </row>
  </sheetData>
  <mergeCells count="7">
    <mergeCell ref="A33:F33"/>
    <mergeCell ref="B6:C6"/>
    <mergeCell ref="C1:G1"/>
    <mergeCell ref="A2:G2"/>
    <mergeCell ref="B3:C3"/>
    <mergeCell ref="A4:C4"/>
    <mergeCell ref="A5:C5"/>
  </mergeCells>
  <pageMargins left="0.51181102362204722" right="0.31496062992125984" top="0.55118110236220474" bottom="0.35433070866141736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23</vt:i4>
      </vt:variant>
    </vt:vector>
  </HeadingPairs>
  <TitlesOfParts>
    <vt:vector size="53" baseType="lpstr">
      <vt:lpstr>9 штр</vt:lpstr>
      <vt:lpstr>8 ГПХ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2.13</vt:lpstr>
      <vt:lpstr>2.12</vt:lpstr>
      <vt:lpstr>2.11</vt:lpstr>
      <vt:lpstr>2.10</vt:lpstr>
      <vt:lpstr>2.9</vt:lpstr>
      <vt:lpstr>2.8</vt:lpstr>
      <vt:lpstr>2.7</vt:lpstr>
      <vt:lpstr>2.6 </vt:lpstr>
      <vt:lpstr>2.5 дисп и ПМО</vt:lpstr>
      <vt:lpstr>2.4</vt:lpstr>
      <vt:lpstr>2.3</vt:lpstr>
      <vt:lpstr>2.2</vt:lpstr>
      <vt:lpstr>2.1</vt:lpstr>
      <vt:lpstr>1</vt:lpstr>
      <vt:lpstr>'1'!Заголовки_для_печати</vt:lpstr>
      <vt:lpstr>'2.4'!Заголовки_для_печати</vt:lpstr>
      <vt:lpstr>'2.7'!Заголовки_для_печати</vt:lpstr>
      <vt:lpstr>'2.1'!Область_печати</vt:lpstr>
      <vt:lpstr>'2.11'!Область_печати</vt:lpstr>
      <vt:lpstr>'2.13'!Область_печати</vt:lpstr>
      <vt:lpstr>'2.2'!Область_печати</vt:lpstr>
      <vt:lpstr>'2.3'!Область_печати</vt:lpstr>
      <vt:lpstr>'2.5 дисп и ПМО'!Область_печати</vt:lpstr>
      <vt:lpstr>'2.6 '!Область_печати</vt:lpstr>
      <vt:lpstr>'2.7'!Область_печати</vt:lpstr>
      <vt:lpstr>'2.8'!Область_печати</vt:lpstr>
      <vt:lpstr>'2.9'!Область_печати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'5.2'!Область_печати</vt:lpstr>
      <vt:lpstr>'5.3'!Область_печати</vt:lpstr>
      <vt:lpstr>'6.1'!Область_печати</vt:lpstr>
      <vt:lpstr>'6.2'!Область_печати</vt:lpstr>
      <vt:lpstr>'7 ЗПТ'!Область_печати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2020-12-30T11:09:23Z</dcterms:modified>
</cp:coreProperties>
</file>